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versight\Chapter 12 and 13\CH12\2018\"/>
    </mc:Choice>
  </mc:AlternateContent>
  <bookViews>
    <workbookView xWindow="0" yWindow="0" windowWidth="15330" windowHeight="8565"/>
  </bookViews>
  <sheets>
    <sheet name="A" sheetId="1" r:id="rId1"/>
  </sheets>
  <definedNames>
    <definedName name="_EXP13">A!$AN$30:$AO$36</definedName>
    <definedName name="_EXP2">A!$AN$30:$AO$30</definedName>
    <definedName name="_MT13">A!$P$30:$P$36</definedName>
    <definedName name="_MTH2">A!$P$30:$P$30</definedName>
    <definedName name="DISB">A!$K$29:$O$29</definedName>
    <definedName name="DISB2">A!$K$30:$O$30</definedName>
    <definedName name="EXP">A!$AN$29:$AO$29</definedName>
    <definedName name="MTH">A!$P$29:$P$29</definedName>
    <definedName name="_xlnm.Print_Titles" localSheetId="0">A!$4:$12</definedName>
  </definedNames>
  <calcPr calcId="162913"/>
</workbook>
</file>

<file path=xl/calcChain.xml><?xml version="1.0" encoding="utf-8"?>
<calcChain xmlns="http://schemas.openxmlformats.org/spreadsheetml/2006/main">
  <c r="BF41" i="1" l="1"/>
  <c r="AP41" i="1"/>
  <c r="BF19" i="1" l="1"/>
  <c r="AP19" i="1"/>
  <c r="BF18" i="1"/>
  <c r="AP18" i="1"/>
  <c r="BF17" i="1"/>
  <c r="AP17" i="1"/>
  <c r="BF44" i="1" l="1"/>
  <c r="AP44" i="1"/>
  <c r="BF43" i="1"/>
  <c r="AP43" i="1"/>
  <c r="BF42" i="1"/>
  <c r="AP42" i="1"/>
  <c r="BF40" i="1"/>
  <c r="AP40" i="1"/>
  <c r="BF39" i="1"/>
  <c r="AP39" i="1"/>
  <c r="BF38" i="1"/>
  <c r="AP38" i="1"/>
  <c r="BF37" i="1"/>
  <c r="AP37" i="1"/>
  <c r="BF36" i="1"/>
  <c r="AP36" i="1"/>
  <c r="BF35" i="1"/>
  <c r="AP35" i="1"/>
  <c r="BF34" i="1"/>
  <c r="AP34" i="1"/>
  <c r="BF33" i="1"/>
  <c r="AP33" i="1"/>
  <c r="BF32" i="1"/>
  <c r="AP32" i="1"/>
  <c r="BF31" i="1"/>
  <c r="AP31" i="1"/>
  <c r="BF30" i="1"/>
  <c r="AP30" i="1"/>
  <c r="BF29" i="1"/>
  <c r="AP29" i="1"/>
  <c r="BF28" i="1"/>
  <c r="AP28" i="1"/>
  <c r="BF27" i="1"/>
  <c r="AP27" i="1"/>
  <c r="BF26" i="1"/>
  <c r="AP26" i="1"/>
  <c r="BF25" i="1"/>
  <c r="AP25" i="1"/>
  <c r="BF24" i="1"/>
  <c r="AP24" i="1"/>
  <c r="BF23" i="1"/>
  <c r="AP23" i="1"/>
  <c r="BF22" i="1"/>
  <c r="AP22" i="1"/>
  <c r="BF21" i="1"/>
  <c r="AP21" i="1"/>
  <c r="BF20" i="1"/>
  <c r="AP20" i="1"/>
  <c r="BF16" i="1"/>
  <c r="AP16" i="1"/>
  <c r="BF15" i="1"/>
  <c r="AP15" i="1"/>
  <c r="BF14" i="1"/>
  <c r="AP14" i="1"/>
  <c r="BF13" i="1"/>
  <c r="AP13" i="1"/>
  <c r="Z11" i="1" l="1"/>
  <c r="Y11" i="1"/>
  <c r="X11" i="1"/>
  <c r="W11" i="1"/>
  <c r="V11" i="1"/>
  <c r="Z10" i="1"/>
  <c r="X10" i="1"/>
  <c r="W10" i="1"/>
  <c r="V10" i="1"/>
  <c r="U11" i="1"/>
  <c r="U10" i="1"/>
  <c r="B12" i="1" l="1"/>
  <c r="S11" i="1"/>
  <c r="R11" i="1"/>
  <c r="T11" i="1"/>
  <c r="AB10" i="1"/>
  <c r="AT11" i="1"/>
  <c r="AT10" i="1"/>
  <c r="BF10" i="1"/>
  <c r="AB11" i="1"/>
  <c r="AY10" i="1"/>
  <c r="H10" i="1"/>
  <c r="I10" i="1"/>
  <c r="J10" i="1"/>
  <c r="K10" i="1"/>
  <c r="L10" i="1"/>
  <c r="M10" i="1"/>
  <c r="N10" i="1"/>
  <c r="O10" i="1"/>
  <c r="AA10" i="1"/>
  <c r="AC10" i="1"/>
  <c r="AD10" i="1"/>
  <c r="AE10" i="1"/>
  <c r="AF10" i="1"/>
  <c r="AG10" i="1"/>
  <c r="AH10" i="1"/>
  <c r="AI10" i="1"/>
  <c r="AK10" i="1"/>
  <c r="AL10" i="1"/>
  <c r="AM10" i="1"/>
  <c r="AN10" i="1"/>
  <c r="AO10" i="1"/>
  <c r="AQ10" i="1"/>
  <c r="AR10" i="1"/>
  <c r="AS10" i="1"/>
  <c r="AU10" i="1"/>
  <c r="AV10" i="1"/>
  <c r="AW10" i="1"/>
  <c r="AX10" i="1"/>
  <c r="AZ10" i="1"/>
  <c r="BA10" i="1"/>
  <c r="BB10" i="1"/>
  <c r="BC10" i="1"/>
  <c r="BD10" i="1"/>
  <c r="BE10" i="1"/>
  <c r="BG10" i="1"/>
  <c r="BH10" i="1"/>
  <c r="BI10" i="1"/>
  <c r="BJ10" i="1"/>
  <c r="BK10" i="1"/>
  <c r="BL10" i="1"/>
  <c r="H11" i="1"/>
  <c r="I11" i="1"/>
  <c r="J11" i="1"/>
  <c r="K11" i="1"/>
  <c r="L11" i="1"/>
  <c r="M11" i="1"/>
  <c r="N11" i="1"/>
  <c r="O11" i="1"/>
  <c r="P11" i="1"/>
  <c r="AA11" i="1"/>
  <c r="AC11" i="1"/>
  <c r="AD11" i="1"/>
  <c r="AE11" i="1"/>
  <c r="AF11" i="1"/>
  <c r="AG11" i="1"/>
  <c r="AH11" i="1"/>
  <c r="AI11" i="1"/>
  <c r="AK11" i="1"/>
  <c r="AL11" i="1"/>
  <c r="AM11" i="1"/>
  <c r="AN11" i="1"/>
  <c r="AO11" i="1"/>
  <c r="AQ11" i="1"/>
  <c r="AR11" i="1"/>
  <c r="AS11" i="1"/>
  <c r="AU11" i="1"/>
  <c r="AV11" i="1"/>
  <c r="AW11" i="1"/>
  <c r="AX11" i="1"/>
  <c r="AY11" i="1"/>
  <c r="AZ11" i="1"/>
  <c r="BA11" i="1"/>
  <c r="BB11" i="1"/>
  <c r="BC11" i="1"/>
  <c r="BD11" i="1"/>
  <c r="BE11" i="1"/>
  <c r="BG11" i="1"/>
  <c r="BH11" i="1"/>
  <c r="BI11" i="1"/>
  <c r="BJ11" i="1"/>
  <c r="BK11" i="1"/>
  <c r="BL11" i="1"/>
  <c r="BF11" i="1"/>
  <c r="Q11" i="1" l="1"/>
  <c r="R10" i="1"/>
  <c r="AJ11" i="1"/>
  <c r="Q10" i="1"/>
  <c r="AP11" i="1"/>
  <c r="AJ10" i="1"/>
  <c r="S10" i="1"/>
</calcChain>
</file>

<file path=xl/sharedStrings.xml><?xml version="1.0" encoding="utf-8"?>
<sst xmlns="http://schemas.openxmlformats.org/spreadsheetml/2006/main" count="463" uniqueCount="244">
  <si>
    <t xml:space="preserve"> </t>
  </si>
  <si>
    <t xml:space="preserve">              PAYOUT TO NONPRIORITY UNSECUREDS</t>
  </si>
  <si>
    <t xml:space="preserve">            EMPLOYEE EXPENSES</t>
  </si>
  <si>
    <t># MONTHS</t>
  </si>
  <si>
    <t>#CASES</t>
  </si>
  <si>
    <t>$ FEES</t>
  </si>
  <si>
    <t>% EXP.</t>
  </si>
  <si>
    <t>0%</t>
  </si>
  <si>
    <t>1-39%</t>
  </si>
  <si>
    <t>40%-69%</t>
  </si>
  <si>
    <t>70% or more</t>
  </si>
  <si>
    <t>ACCTG</t>
  </si>
  <si>
    <t>ACCUM.</t>
  </si>
  <si>
    <t>ACTIVE</t>
  </si>
  <si>
    <t>ADJUST.</t>
  </si>
  <si>
    <t>ADJUSTMENTS</t>
  </si>
  <si>
    <t>APPT.</t>
  </si>
  <si>
    <t>AR</t>
  </si>
  <si>
    <t>ATTORNEYS</t>
  </si>
  <si>
    <t>AVG % FEE</t>
  </si>
  <si>
    <t>BALANCE</t>
  </si>
  <si>
    <t>BEFORE</t>
  </si>
  <si>
    <t>BENEFITS</t>
  </si>
  <si>
    <t>BOOKKEEPING</t>
  </si>
  <si>
    <t>CA</t>
  </si>
  <si>
    <t>CASES</t>
  </si>
  <si>
    <t xml:space="preserve">CASES </t>
  </si>
  <si>
    <t>CITY</t>
  </si>
  <si>
    <t>CLOSED</t>
  </si>
  <si>
    <t>COMPLETE</t>
  </si>
  <si>
    <t>COMP'N</t>
  </si>
  <si>
    <t>COMPUTER</t>
  </si>
  <si>
    <t>CON-</t>
  </si>
  <si>
    <t>CONSTR.</t>
  </si>
  <si>
    <t>CONTRIB.</t>
  </si>
  <si>
    <t>CONVERT.</t>
  </si>
  <si>
    <t>CRED'R</t>
  </si>
  <si>
    <t>CURRENT YR</t>
  </si>
  <si>
    <t>DEBTOR</t>
  </si>
  <si>
    <t>DEFICIT</t>
  </si>
  <si>
    <t>DISBURS</t>
  </si>
  <si>
    <t>DISBURSE.</t>
  </si>
  <si>
    <t>DISCHARGE</t>
  </si>
  <si>
    <t>DISMISS.</t>
  </si>
  <si>
    <t>DISTRICT</t>
  </si>
  <si>
    <t>EMPLOYER'S</t>
  </si>
  <si>
    <t>ENDING</t>
  </si>
  <si>
    <t>EQUIP/</t>
  </si>
  <si>
    <t>EXCESS</t>
  </si>
  <si>
    <t xml:space="preserve">EXP. FUND </t>
  </si>
  <si>
    <t>EXPENSES</t>
  </si>
  <si>
    <t>FILED</t>
  </si>
  <si>
    <t xml:space="preserve">FIRST NAME </t>
  </si>
  <si>
    <t>FL</t>
  </si>
  <si>
    <t>FURN</t>
  </si>
  <si>
    <t>GA</t>
  </si>
  <si>
    <t>GROSS</t>
  </si>
  <si>
    <t>HARDSHIP</t>
  </si>
  <si>
    <t>HELD</t>
  </si>
  <si>
    <t>IA</t>
  </si>
  <si>
    <t>ID</t>
  </si>
  <si>
    <t>IL</t>
  </si>
  <si>
    <t>IN</t>
  </si>
  <si>
    <t>INTEREST</t>
  </si>
  <si>
    <t>KS</t>
  </si>
  <si>
    <t>LAST NAME</t>
  </si>
  <si>
    <t>MI</t>
  </si>
  <si>
    <t>MIS-</t>
  </si>
  <si>
    <t>MS</t>
  </si>
  <si>
    <t>N.A.</t>
  </si>
  <si>
    <t>NATIONAL AVERAGES</t>
  </si>
  <si>
    <t>NATIONAL TOTALS</t>
  </si>
  <si>
    <t>NE</t>
  </si>
  <si>
    <t>NEW</t>
  </si>
  <si>
    <t>NO</t>
  </si>
  <si>
    <t>NY</t>
  </si>
  <si>
    <t>OFFICE</t>
  </si>
  <si>
    <t>OH</t>
  </si>
  <si>
    <t>OK</t>
  </si>
  <si>
    <t>OPER.</t>
  </si>
  <si>
    <t>OTHER</t>
  </si>
  <si>
    <t>PAYABLE</t>
  </si>
  <si>
    <t>PAYMENTS</t>
  </si>
  <si>
    <t>PLAN</t>
  </si>
  <si>
    <t>POSTAGE/</t>
  </si>
  <si>
    <t>PRIORITY</t>
  </si>
  <si>
    <t>PURCHASE</t>
  </si>
  <si>
    <t>REC.</t>
  </si>
  <si>
    <t>RECEIPTS</t>
  </si>
  <si>
    <t>REFUNDS</t>
  </si>
  <si>
    <t xml:space="preserve">REG </t>
  </si>
  <si>
    <t>RELATE</t>
  </si>
  <si>
    <t>RELATED</t>
  </si>
  <si>
    <t>RENT AND</t>
  </si>
  <si>
    <t>RENTAL</t>
  </si>
  <si>
    <t>SALARIES</t>
  </si>
  <si>
    <t>SECURED</t>
  </si>
  <si>
    <t>SERVICES</t>
  </si>
  <si>
    <t>STATE</t>
  </si>
  <si>
    <t>SULTING</t>
  </si>
  <si>
    <t>SUPPLIES</t>
  </si>
  <si>
    <t>TELEPH/</t>
  </si>
  <si>
    <t>TN</t>
  </si>
  <si>
    <t>TO ANTHR.</t>
  </si>
  <si>
    <t>TOTAL</t>
  </si>
  <si>
    <t>TRAINING</t>
  </si>
  <si>
    <t>TRANSFERRED</t>
  </si>
  <si>
    <t>TRUST FUND</t>
  </si>
  <si>
    <t>TRUSTEE</t>
  </si>
  <si>
    <t>TX</t>
  </si>
  <si>
    <t>UNSEC. CLAIMS</t>
  </si>
  <si>
    <t>UNSEC'D</t>
  </si>
  <si>
    <t>UTILS</t>
  </si>
  <si>
    <t>VT</t>
  </si>
  <si>
    <t>WI</t>
  </si>
  <si>
    <t>TOTAL DISBURSEMENTS</t>
  </si>
  <si>
    <t>NON-FEE DISBURSEMENTS</t>
  </si>
  <si>
    <t>Sensenich</t>
  </si>
  <si>
    <t>Swimelar</t>
  </si>
  <si>
    <t>Barkley, Jr.</t>
  </si>
  <si>
    <t>Hendren</t>
  </si>
  <si>
    <t>McGinnes</t>
  </si>
  <si>
    <t>Viegelahn</t>
  </si>
  <si>
    <t>Hildebrand</t>
  </si>
  <si>
    <t>McDonald</t>
  </si>
  <si>
    <t>Pees</t>
  </si>
  <si>
    <t>Black</t>
  </si>
  <si>
    <t>Chael</t>
  </si>
  <si>
    <t>Clark</t>
  </si>
  <si>
    <t>Dunbar</t>
  </si>
  <si>
    <t>Overcash</t>
  </si>
  <si>
    <t>Williams</t>
  </si>
  <si>
    <t>Burchard</t>
  </si>
  <si>
    <t>Johnson</t>
  </si>
  <si>
    <t>Burdette</t>
  </si>
  <si>
    <t>Elsaesser</t>
  </si>
  <si>
    <t>Eck</t>
  </si>
  <si>
    <t>Carrion</t>
  </si>
  <si>
    <t>Kelley</t>
  </si>
  <si>
    <t>Waage</t>
  </si>
  <si>
    <t>Whaley</t>
  </si>
  <si>
    <t>&gt; 65 MOS.</t>
  </si>
  <si>
    <t>Norwich</t>
  </si>
  <si>
    <t>Syracuse</t>
  </si>
  <si>
    <t>Northern</t>
  </si>
  <si>
    <t>Jackson</t>
  </si>
  <si>
    <t>Southern/Northern</t>
  </si>
  <si>
    <t>Lubbock</t>
  </si>
  <si>
    <t>Austin</t>
  </si>
  <si>
    <t>Western</t>
  </si>
  <si>
    <t>Moody</t>
  </si>
  <si>
    <t>Southern/Western</t>
  </si>
  <si>
    <t>San Antonio</t>
  </si>
  <si>
    <t>Nashville</t>
  </si>
  <si>
    <t>Middle</t>
  </si>
  <si>
    <t>Chattanooga</t>
  </si>
  <si>
    <t>Eastern</t>
  </si>
  <si>
    <t>Saginaw</t>
  </si>
  <si>
    <t>Worthington</t>
  </si>
  <si>
    <t>Southern</t>
  </si>
  <si>
    <t>Seymour</t>
  </si>
  <si>
    <t>Merrillville</t>
  </si>
  <si>
    <t>Peoria</t>
  </si>
  <si>
    <t>Central</t>
  </si>
  <si>
    <t>Milwaukee</t>
  </si>
  <si>
    <t>Madison</t>
  </si>
  <si>
    <t>Waterloo</t>
  </si>
  <si>
    <t>Northern/Southern</t>
  </si>
  <si>
    <t>Omaha</t>
  </si>
  <si>
    <t>Hot Springs Natl Prk</t>
  </si>
  <si>
    <t>Eastern/Western</t>
  </si>
  <si>
    <t>Foster City</t>
  </si>
  <si>
    <t>Fresno</t>
  </si>
  <si>
    <t>Eastern/Northern</t>
  </si>
  <si>
    <t>Sacramento</t>
  </si>
  <si>
    <t>Seattle</t>
  </si>
  <si>
    <t>Sandpoint</t>
  </si>
  <si>
    <t>Hailey</t>
  </si>
  <si>
    <t>Tulsa</t>
  </si>
  <si>
    <t>Wichita</t>
  </si>
  <si>
    <t>San Juan</t>
  </si>
  <si>
    <t>Albany</t>
  </si>
  <si>
    <t>Northern/Middle</t>
  </si>
  <si>
    <t>Barndenton</t>
  </si>
  <si>
    <t>Augusta</t>
  </si>
  <si>
    <t>Atlanta</t>
  </si>
  <si>
    <t>delete for FY14</t>
  </si>
  <si>
    <t>Harring</t>
  </si>
  <si>
    <t>Meyer</t>
  </si>
  <si>
    <t>APPROVED</t>
  </si>
  <si>
    <t xml:space="preserve"> FROM PRIOR YR</t>
  </si>
  <si>
    <t>CARRYOVER COMP'N</t>
  </si>
  <si>
    <t>CA &amp; NV</t>
  </si>
  <si>
    <t>Kloiber</t>
  </si>
  <si>
    <t>LOOKUP</t>
  </si>
  <si>
    <t>WA &amp; ID</t>
  </si>
  <si>
    <t>OR &amp; WA</t>
  </si>
  <si>
    <t>PR &amp; VI</t>
  </si>
  <si>
    <t>FL &amp; GA</t>
  </si>
  <si>
    <t>FEE DISBURSEMENTS under $450,000</t>
  </si>
  <si>
    <t>FEE DISBURSEMENTS over $450,000</t>
  </si>
  <si>
    <t>NON-FEE RECEIPTS</t>
  </si>
  <si>
    <t>FEE RECEIPTS under $450,000</t>
  </si>
  <si>
    <t>FEE RECEIPTS over $450,000</t>
  </si>
  <si>
    <t>West</t>
  </si>
  <si>
    <t>FEE AT DISBURSEMENT</t>
  </si>
  <si>
    <t>FEE AT RECEIPT</t>
  </si>
  <si>
    <t>Garcia</t>
  </si>
  <si>
    <t>Rainsdon</t>
  </si>
  <si>
    <t>Overstreet</t>
  </si>
  <si>
    <t>CHAPTER  12  STANDING TRUSTEE FY18 ANNUAL REPORTS</t>
  </si>
  <si>
    <t>Davis</t>
  </si>
  <si>
    <t>END 18</t>
  </si>
  <si>
    <t>START 18</t>
  </si>
  <si>
    <t>ACTUAL FY18</t>
  </si>
  <si>
    <t>N/A</t>
  </si>
  <si>
    <t>Jan</t>
  </si>
  <si>
    <t>Mark</t>
  </si>
  <si>
    <t>Harold</t>
  </si>
  <si>
    <t>Brad</t>
  </si>
  <si>
    <t>G. Ray</t>
  </si>
  <si>
    <t>Merle</t>
  </si>
  <si>
    <t>Mary</t>
  </si>
  <si>
    <t>Henry</t>
  </si>
  <si>
    <t>Kara</t>
  </si>
  <si>
    <t>Thomas</t>
  </si>
  <si>
    <t>Frank</t>
  </si>
  <si>
    <t>Joseph</t>
  </si>
  <si>
    <t>Paul</t>
  </si>
  <si>
    <t>Michael</t>
  </si>
  <si>
    <t>Rebecca</t>
  </si>
  <si>
    <t>Carol</t>
  </si>
  <si>
    <t>James</t>
  </si>
  <si>
    <t>Renee</t>
  </si>
  <si>
    <t>David</t>
  </si>
  <si>
    <t>Virginia</t>
  </si>
  <si>
    <t>J. Ford</t>
  </si>
  <si>
    <t>Gary</t>
  </si>
  <si>
    <t>Carl</t>
  </si>
  <si>
    <t>Lonnie</t>
  </si>
  <si>
    <t>Walter</t>
  </si>
  <si>
    <t>Jon</t>
  </si>
  <si>
    <t>Nancy</t>
  </si>
  <si>
    <t>TO USTSF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</si>
</sst>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[$$-409]\ #,##0"/>
    <numFmt numFmtId="165" formatCode="#,##0.0"/>
    <numFmt numFmtId="166" formatCode="0.0"/>
    <numFmt numFmtId="167" formatCode="0.0%"/>
  </numFmts>
  <fonts count="1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8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4" fillId="0" borderId="0"/>
    <xf numFmtId="0" fontId="9" fillId="0" borderId="0"/>
    <xf numFmtId="0" fontId="9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/>
    <xf numFmtId="44" fontId="18" fillId="0" borderId="0" applyFont="0" applyFill="0" applyBorder="0" applyAlignment="0" applyProtection="0"/>
  </cellStyleXfs>
  <cellXfs count="127">
    <xf numFmtId="3" fontId="0" fillId="2" borderId="0" xfId="0" applyNumberFormat="1" applyFill="1"/>
    <xf numFmtId="0" fontId="7" fillId="2" borderId="1" xfId="0" applyFont="1" applyFill="1" applyBorder="1"/>
    <xf numFmtId="3" fontId="5" fillId="2" borderId="0" xfId="0" applyNumberFormat="1" applyFont="1" applyFill="1"/>
    <xf numFmtId="3" fontId="7" fillId="2" borderId="1" xfId="0" applyNumberFormat="1" applyFont="1" applyFill="1" applyBorder="1"/>
    <xf numFmtId="0" fontId="5" fillId="2" borderId="1" xfId="0" applyFont="1" applyFill="1" applyBorder="1"/>
    <xf numFmtId="166" fontId="7" fillId="2" borderId="1" xfId="0" applyNumberFormat="1" applyFont="1" applyFill="1" applyBorder="1"/>
    <xf numFmtId="10" fontId="7" fillId="2" borderId="1" xfId="0" applyNumberFormat="1" applyFont="1" applyFill="1" applyBorder="1"/>
    <xf numFmtId="167" fontId="7" fillId="2" borderId="1" xfId="0" applyNumberFormat="1" applyFont="1" applyFill="1" applyBorder="1"/>
    <xf numFmtId="0" fontId="5" fillId="2" borderId="3" xfId="0" applyFont="1" applyFill="1" applyBorder="1"/>
    <xf numFmtId="166" fontId="5" fillId="2" borderId="0" xfId="0" applyNumberFormat="1" applyFont="1" applyFill="1"/>
    <xf numFmtId="10" fontId="5" fillId="2" borderId="0" xfId="0" applyNumberFormat="1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7" fillId="3" borderId="9" xfId="0" applyFont="1" applyFill="1" applyBorder="1"/>
    <xf numFmtId="0" fontId="7" fillId="2" borderId="3" xfId="0" applyFont="1" applyFill="1" applyBorder="1"/>
    <xf numFmtId="0" fontId="7" fillId="2" borderId="10" xfId="0" applyFont="1" applyFill="1" applyBorder="1"/>
    <xf numFmtId="3" fontId="0" fillId="2" borderId="0" xfId="0" applyNumberFormat="1" applyFill="1" applyAlignment="1">
      <alignment horizontal="centerContinuous"/>
    </xf>
    <xf numFmtId="3" fontId="5" fillId="2" borderId="0" xfId="0" applyNumberFormat="1" applyFont="1" applyFill="1" applyAlignment="1"/>
    <xf numFmtId="0" fontId="8" fillId="2" borderId="0" xfId="0" applyFont="1" applyFill="1" applyAlignment="1"/>
    <xf numFmtId="3" fontId="5" fillId="4" borderId="0" xfId="0" applyNumberFormat="1" applyFont="1" applyFill="1"/>
    <xf numFmtId="3" fontId="0" fillId="4" borderId="0" xfId="0" applyNumberFormat="1" applyFill="1"/>
    <xf numFmtId="3" fontId="10" fillId="2" borderId="0" xfId="0" applyNumberFormat="1" applyFont="1" applyFill="1" applyAlignment="1">
      <alignment horizontal="left"/>
    </xf>
    <xf numFmtId="1" fontId="11" fillId="4" borderId="1" xfId="0" applyNumberFormat="1" applyFont="1" applyFill="1" applyBorder="1"/>
    <xf numFmtId="164" fontId="11" fillId="4" borderId="1" xfId="0" applyNumberFormat="1" applyFont="1" applyFill="1" applyBorder="1"/>
    <xf numFmtId="3" fontId="11" fillId="4" borderId="1" xfId="0" applyNumberFormat="1" applyFont="1" applyFill="1" applyBorder="1"/>
    <xf numFmtId="3" fontId="11" fillId="5" borderId="1" xfId="0" applyNumberFormat="1" applyFont="1" applyFill="1" applyBorder="1"/>
    <xf numFmtId="0" fontId="4" fillId="2" borderId="6" xfId="0" applyFont="1" applyFill="1" applyBorder="1"/>
    <xf numFmtId="0" fontId="4" fillId="2" borderId="2" xfId="0" applyFont="1" applyFill="1" applyBorder="1"/>
    <xf numFmtId="0" fontId="6" fillId="2" borderId="2" xfId="0" applyFont="1" applyFill="1" applyBorder="1"/>
    <xf numFmtId="0" fontId="4" fillId="2" borderId="5" xfId="0" applyFont="1" applyFill="1" applyBorder="1"/>
    <xf numFmtId="0" fontId="4" fillId="2" borderId="10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6" fillId="2" borderId="3" xfId="0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0" fontId="6" fillId="2" borderId="4" xfId="0" applyFont="1" applyFill="1" applyBorder="1"/>
    <xf numFmtId="3" fontId="4" fillId="2" borderId="11" xfId="0" applyNumberFormat="1" applyFont="1" applyFill="1" applyBorder="1"/>
    <xf numFmtId="3" fontId="4" fillId="2" borderId="12" xfId="0" applyNumberFormat="1" applyFont="1" applyFill="1" applyBorder="1"/>
    <xf numFmtId="3" fontId="4" fillId="2" borderId="2" xfId="0" applyNumberFormat="1" applyFont="1" applyFill="1" applyBorder="1"/>
    <xf numFmtId="3" fontId="12" fillId="2" borderId="13" xfId="0" applyNumberFormat="1" applyFont="1" applyFill="1" applyBorder="1" applyAlignment="1">
      <alignment horizontal="center"/>
    </xf>
    <xf numFmtId="3" fontId="12" fillId="2" borderId="14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3" fontId="12" fillId="2" borderId="0" xfId="0" applyNumberFormat="1" applyFont="1" applyFill="1" applyAlignment="1">
      <alignment horizontal="center"/>
    </xf>
    <xf numFmtId="3" fontId="4" fillId="2" borderId="0" xfId="0" applyNumberFormat="1" applyFont="1" applyFill="1"/>
    <xf numFmtId="3" fontId="4" fillId="2" borderId="0" xfId="0" applyNumberFormat="1" applyFont="1" applyFill="1" applyBorder="1"/>
    <xf numFmtId="0" fontId="11" fillId="5" borderId="15" xfId="0" applyFont="1" applyFill="1" applyBorder="1"/>
    <xf numFmtId="0" fontId="11" fillId="5" borderId="0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11" fillId="3" borderId="5" xfId="0" applyFont="1" applyFill="1" applyBorder="1"/>
    <xf numFmtId="3" fontId="11" fillId="3" borderId="1" xfId="0" applyNumberFormat="1" applyFont="1" applyFill="1" applyBorder="1"/>
    <xf numFmtId="37" fontId="11" fillId="3" borderId="1" xfId="0" applyNumberFormat="1" applyFont="1" applyFill="1" applyBorder="1"/>
    <xf numFmtId="165" fontId="11" fillId="3" borderId="1" xfId="0" applyNumberFormat="1" applyFont="1" applyFill="1" applyBorder="1"/>
    <xf numFmtId="10" fontId="11" fillId="3" borderId="1" xfId="0" applyNumberFormat="1" applyFont="1" applyFill="1" applyBorder="1"/>
    <xf numFmtId="167" fontId="11" fillId="3" borderId="1" xfId="0" applyNumberFormat="1" applyFont="1" applyFill="1" applyBorder="1"/>
    <xf numFmtId="0" fontId="11" fillId="3" borderId="1" xfId="0" applyFont="1" applyFill="1" applyBorder="1" applyAlignment="1">
      <alignment horizontal="right"/>
    </xf>
    <xf numFmtId="1" fontId="11" fillId="0" borderId="1" xfId="0" applyNumberFormat="1" applyFont="1" applyFill="1" applyBorder="1"/>
    <xf numFmtId="164" fontId="11" fillId="0" borderId="1" xfId="0" applyNumberFormat="1" applyFont="1" applyFill="1" applyBorder="1"/>
    <xf numFmtId="0" fontId="11" fillId="0" borderId="15" xfId="0" applyFont="1" applyFill="1" applyBorder="1"/>
    <xf numFmtId="3" fontId="5" fillId="0" borderId="0" xfId="0" applyNumberFormat="1" applyFont="1" applyFill="1"/>
    <xf numFmtId="3" fontId="0" fillId="0" borderId="0" xfId="0" applyNumberFormat="1" applyFill="1"/>
    <xf numFmtId="3" fontId="4" fillId="2" borderId="0" xfId="0" applyNumberFormat="1" applyFont="1" applyFill="1" applyAlignment="1">
      <alignment horizontal="center"/>
    </xf>
    <xf numFmtId="3" fontId="4" fillId="2" borderId="3" xfId="0" applyNumberFormat="1" applyFont="1" applyFill="1" applyBorder="1"/>
    <xf numFmtId="3" fontId="4" fillId="2" borderId="3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Continuous"/>
    </xf>
    <xf numFmtId="3" fontId="4" fillId="2" borderId="16" xfId="0" applyNumberFormat="1" applyFont="1" applyFill="1" applyBorder="1"/>
    <xf numFmtId="3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3" fontId="4" fillId="2" borderId="16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3" fontId="11" fillId="0" borderId="18" xfId="0" applyNumberFormat="1" applyFont="1" applyFill="1" applyBorder="1"/>
    <xf numFmtId="3" fontId="11" fillId="4" borderId="18" xfId="0" applyNumberFormat="1" applyFont="1" applyFill="1" applyBorder="1"/>
    <xf numFmtId="1" fontId="11" fillId="5" borderId="1" xfId="0" applyNumberFormat="1" applyFont="1" applyFill="1" applyBorder="1"/>
    <xf numFmtId="164" fontId="11" fillId="5" borderId="1" xfId="0" applyNumberFormat="1" applyFont="1" applyFill="1" applyBorder="1"/>
    <xf numFmtId="0" fontId="11" fillId="5" borderId="1" xfId="0" applyFont="1" applyFill="1" applyBorder="1"/>
    <xf numFmtId="3" fontId="5" fillId="5" borderId="0" xfId="0" applyNumberFormat="1" applyFont="1" applyFill="1"/>
    <xf numFmtId="3" fontId="0" fillId="5" borderId="0" xfId="0" applyNumberFormat="1" applyFill="1"/>
    <xf numFmtId="3" fontId="11" fillId="5" borderId="18" xfId="0" applyNumberFormat="1" applyFont="1" applyFill="1" applyBorder="1"/>
    <xf numFmtId="3" fontId="9" fillId="5" borderId="0" xfId="0" applyNumberFormat="1" applyFont="1" applyFill="1"/>
    <xf numFmtId="164" fontId="11" fillId="4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10" fontId="7" fillId="2" borderId="19" xfId="0" applyNumberFormat="1" applyFont="1" applyFill="1" applyBorder="1"/>
    <xf numFmtId="3" fontId="12" fillId="2" borderId="24" xfId="0" applyNumberFormat="1" applyFont="1" applyFill="1" applyBorder="1"/>
    <xf numFmtId="3" fontId="12" fillId="2" borderId="3" xfId="0" applyNumberFormat="1" applyFont="1" applyFill="1" applyBorder="1"/>
    <xf numFmtId="1" fontId="11" fillId="4" borderId="19" xfId="0" applyNumberFormat="1" applyFont="1" applyFill="1" applyBorder="1"/>
    <xf numFmtId="3" fontId="16" fillId="5" borderId="15" xfId="14" applyNumberFormat="1" applyFont="1" applyFill="1" applyBorder="1"/>
    <xf numFmtId="3" fontId="16" fillId="0" borderId="15" xfId="14" applyNumberFormat="1" applyFont="1" applyFill="1" applyBorder="1"/>
    <xf numFmtId="167" fontId="16" fillId="0" borderId="15" xfId="14" applyNumberFormat="1" applyFont="1" applyFill="1" applyBorder="1"/>
    <xf numFmtId="37" fontId="16" fillId="0" borderId="15" xfId="14" applyNumberFormat="1" applyFont="1" applyFill="1" applyBorder="1"/>
    <xf numFmtId="37" fontId="16" fillId="5" borderId="15" xfId="14" applyNumberFormat="1" applyFont="1" applyFill="1" applyBorder="1"/>
    <xf numFmtId="167" fontId="16" fillId="5" borderId="15" xfId="14" applyNumberFormat="1" applyFont="1" applyFill="1" applyBorder="1"/>
    <xf numFmtId="3" fontId="9" fillId="0" borderId="0" xfId="0" applyNumberFormat="1" applyFont="1" applyFill="1"/>
    <xf numFmtId="3" fontId="11" fillId="0" borderId="1" xfId="0" applyNumberFormat="1" applyFont="1" applyFill="1" applyBorder="1"/>
    <xf numFmtId="0" fontId="11" fillId="5" borderId="20" xfId="0" applyFont="1" applyFill="1" applyBorder="1"/>
    <xf numFmtId="3" fontId="16" fillId="0" borderId="15" xfId="14" applyNumberFormat="1" applyFont="1" applyFill="1" applyBorder="1" applyAlignment="1">
      <alignment horizontal="center"/>
    </xf>
    <xf numFmtId="3" fontId="16" fillId="5" borderId="15" xfId="14" applyNumberFormat="1" applyFont="1" applyFill="1" applyBorder="1" applyAlignment="1">
      <alignment horizontal="center"/>
    </xf>
    <xf numFmtId="1" fontId="11" fillId="0" borderId="19" xfId="0" applyNumberFormat="1" applyFont="1" applyFill="1" applyBorder="1"/>
    <xf numFmtId="164" fontId="11" fillId="0" borderId="19" xfId="0" applyNumberFormat="1" applyFont="1" applyFill="1" applyBorder="1"/>
    <xf numFmtId="0" fontId="11" fillId="0" borderId="17" xfId="0" applyFont="1" applyFill="1" applyBorder="1"/>
    <xf numFmtId="1" fontId="16" fillId="5" borderId="15" xfId="14" applyNumberFormat="1" applyFont="1" applyFill="1" applyBorder="1"/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3" fontId="4" fillId="2" borderId="21" xfId="0" applyNumberFormat="1" applyFont="1" applyFill="1" applyBorder="1" applyAlignment="1">
      <alignment horizontal="center"/>
    </xf>
    <xf numFmtId="3" fontId="4" fillId="2" borderId="22" xfId="0" applyNumberFormat="1" applyFont="1" applyFill="1" applyBorder="1" applyAlignment="1">
      <alignment horizontal="center"/>
    </xf>
    <xf numFmtId="3" fontId="4" fillId="2" borderId="23" xfId="0" applyNumberFormat="1" applyFont="1" applyFill="1" applyBorder="1" applyAlignment="1">
      <alignment horizontal="center"/>
    </xf>
    <xf numFmtId="22" fontId="4" fillId="2" borderId="21" xfId="0" applyNumberFormat="1" applyFont="1" applyFill="1" applyBorder="1" applyAlignment="1">
      <alignment horizontal="center"/>
    </xf>
    <xf numFmtId="22" fontId="4" fillId="2" borderId="22" xfId="0" applyNumberFormat="1" applyFont="1" applyFill="1" applyBorder="1" applyAlignment="1">
      <alignment horizontal="center"/>
    </xf>
    <xf numFmtId="22" fontId="4" fillId="2" borderId="23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3" fontId="13" fillId="2" borderId="0" xfId="0" applyNumberFormat="1" applyFont="1" applyFill="1" applyBorder="1" applyAlignment="1">
      <alignment horizontal="center"/>
    </xf>
    <xf numFmtId="3" fontId="13" fillId="2" borderId="14" xfId="0" applyNumberFormat="1" applyFont="1" applyFill="1" applyBorder="1" applyAlignment="1">
      <alignment horizontal="center"/>
    </xf>
    <xf numFmtId="14" fontId="5" fillId="2" borderId="0" xfId="0" applyNumberFormat="1" applyFont="1" applyFill="1" applyAlignment="1">
      <alignment horizontal="left"/>
    </xf>
    <xf numFmtId="3" fontId="13" fillId="2" borderId="0" xfId="0" applyNumberFormat="1" applyFont="1" applyFill="1" applyBorder="1" applyAlignment="1" applyProtection="1">
      <alignment horizontal="center"/>
      <protection locked="0"/>
    </xf>
    <xf numFmtId="3" fontId="4" fillId="2" borderId="0" xfId="0" applyNumberFormat="1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22" fontId="4" fillId="2" borderId="0" xfId="0" applyNumberFormat="1" applyFont="1" applyFill="1" applyBorder="1" applyAlignment="1" applyProtection="1">
      <alignment horizontal="center"/>
      <protection locked="0"/>
    </xf>
    <xf numFmtId="3" fontId="4" fillId="2" borderId="0" xfId="0" applyNumberFormat="1" applyFont="1" applyFill="1" applyBorder="1" applyAlignment="1" applyProtection="1">
      <alignment horizontal="center"/>
      <protection locked="0"/>
    </xf>
    <xf numFmtId="3" fontId="12" fillId="2" borderId="14" xfId="0" applyNumberFormat="1" applyFont="1" applyFill="1" applyBorder="1" applyAlignment="1" applyProtection="1">
      <alignment horizontal="center"/>
      <protection locked="0"/>
    </xf>
    <xf numFmtId="3" fontId="12" fillId="2" borderId="14" xfId="0" applyNumberFormat="1" applyFont="1" applyFill="1" applyBorder="1" applyProtection="1">
      <protection locked="0"/>
    </xf>
  </cellXfs>
  <cellStyles count="15">
    <cellStyle name="Currency" xfId="14" builtinId="4"/>
    <cellStyle name="Currency 2" xfId="2"/>
    <cellStyle name="Currency 3" xfId="10"/>
    <cellStyle name="Currency 4" xfId="12"/>
    <cellStyle name="Normal" xfId="0" builtinId="0"/>
    <cellStyle name="Normal 2" xfId="3"/>
    <cellStyle name="Normal 3" xfId="4"/>
    <cellStyle name="Normal 4" xfId="5"/>
    <cellStyle name="Normal 5" xfId="6"/>
    <cellStyle name="Normal 5 2" xfId="8"/>
    <cellStyle name="Normal 5 3" xfId="13"/>
    <cellStyle name="Normal 6" xfId="7"/>
    <cellStyle name="Normal 7" xfId="1"/>
    <cellStyle name="Normal 8" xfId="9"/>
    <cellStyle name="Normal 9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C0C0C0"/>
      <rgbColor rgb="00000000"/>
      <rgbColor rgb="00FFFFFF"/>
      <rgbColor rgb="00E6E6E6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A72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2" sqref="A12"/>
      <selection pane="bottomRight" activeCell="D13" sqref="D13"/>
    </sheetView>
  </sheetViews>
  <sheetFormatPr defaultColWidth="8" defaultRowHeight="15" x14ac:dyDescent="0.2"/>
  <cols>
    <col min="1" max="1" width="5.88671875" style="2" customWidth="1"/>
    <col min="2" max="2" width="19.21875" style="2" customWidth="1"/>
    <col min="3" max="3" width="12.33203125" style="2" hidden="1" customWidth="1"/>
    <col min="4" max="4" width="17.33203125" style="2" customWidth="1"/>
    <col min="5" max="5" width="8.77734375" style="2" hidden="1" customWidth="1"/>
    <col min="6" max="6" width="16.88671875" style="2" customWidth="1"/>
    <col min="7" max="7" width="10.88671875" style="2" customWidth="1"/>
    <col min="8" max="9" width="11" style="2" customWidth="1"/>
    <col min="10" max="10" width="10" style="2" customWidth="1"/>
    <col min="11" max="11" width="10.88671875" style="2" customWidth="1"/>
    <col min="12" max="12" width="9.21875" style="2" customWidth="1"/>
    <col min="13" max="13" width="9.88671875" style="2" customWidth="1"/>
    <col min="14" max="14" width="9" style="2" customWidth="1"/>
    <col min="15" max="15" width="13.77734375" style="2" customWidth="1"/>
    <col min="16" max="16" width="10.33203125" style="2" customWidth="1"/>
    <col min="17" max="17" width="14.109375" style="2" customWidth="1"/>
    <col min="18" max="18" width="14.21875" style="2" customWidth="1"/>
    <col min="19" max="19" width="13.6640625" style="2" customWidth="1"/>
    <col min="20" max="25" width="11.77734375" style="2" customWidth="1"/>
    <col min="26" max="26" width="11.109375" style="2" customWidth="1"/>
    <col min="27" max="27" width="8.77734375" style="2" customWidth="1"/>
    <col min="28" max="28" width="11.109375" style="2" customWidth="1"/>
    <col min="29" max="29" width="10.44140625" style="2" customWidth="1"/>
    <col min="30" max="30" width="10.21875" style="2" customWidth="1"/>
    <col min="31" max="31" width="10" style="2" customWidth="1"/>
    <col min="32" max="32" width="10.33203125" style="2" customWidth="1"/>
    <col min="33" max="33" width="11.109375" style="2" customWidth="1"/>
    <col min="34" max="34" width="11.44140625" style="2" customWidth="1"/>
    <col min="35" max="35" width="10.44140625" style="2" customWidth="1"/>
    <col min="36" max="36" width="15" style="2" customWidth="1"/>
    <col min="37" max="37" width="7.77734375" style="2" customWidth="1"/>
    <col min="38" max="38" width="8.44140625" style="2" customWidth="1"/>
    <col min="39" max="39" width="8.6640625" style="2" customWidth="1"/>
    <col min="40" max="40" width="9.6640625" style="2" customWidth="1"/>
    <col min="41" max="41" width="9.109375" style="2" customWidth="1"/>
    <col min="42" max="42" width="8.77734375" style="2" customWidth="1"/>
    <col min="43" max="43" width="7.6640625" style="2" customWidth="1"/>
    <col min="44" max="44" width="10.6640625" style="2" customWidth="1"/>
    <col min="45" max="45" width="8.88671875" style="2" customWidth="1"/>
    <col min="46" max="46" width="16" style="2" customWidth="1"/>
    <col min="47" max="47" width="11.33203125" style="2" customWidth="1"/>
    <col min="48" max="48" width="12.109375" style="2" customWidth="1"/>
    <col min="49" max="49" width="9.77734375" style="2" customWidth="1"/>
    <col min="50" max="50" width="8.44140625" style="2" customWidth="1"/>
    <col min="51" max="51" width="9" style="2" customWidth="1"/>
    <col min="52" max="52" width="7.6640625" style="2" customWidth="1"/>
    <col min="53" max="53" width="10.6640625" style="2" customWidth="1"/>
    <col min="54" max="54" width="10.5546875" style="2" customWidth="1"/>
    <col min="55" max="55" width="9" style="2" customWidth="1"/>
    <col min="56" max="57" width="8.88671875" style="2" customWidth="1"/>
    <col min="58" max="58" width="9.6640625" style="2" customWidth="1"/>
    <col min="59" max="59" width="7.6640625" style="2" customWidth="1"/>
    <col min="60" max="60" width="9.44140625" style="2" customWidth="1"/>
    <col min="61" max="63" width="7.6640625" style="2" customWidth="1"/>
    <col min="64" max="64" width="11.88671875" style="2" customWidth="1"/>
    <col min="65" max="235" width="7.6640625" style="2" customWidth="1"/>
  </cols>
  <sheetData>
    <row r="2" spans="1:235" ht="15.75" x14ac:dyDescent="0.25">
      <c r="H2" s="117"/>
      <c r="I2" s="117"/>
      <c r="J2" s="117"/>
      <c r="K2" s="117"/>
      <c r="L2" s="117"/>
      <c r="M2" s="117"/>
      <c r="N2" s="117"/>
      <c r="O2" s="117"/>
      <c r="P2" s="117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235" ht="15.75" x14ac:dyDescent="0.25">
      <c r="A3" s="18" t="s">
        <v>210</v>
      </c>
      <c r="B3" s="16"/>
      <c r="C3" s="17"/>
      <c r="D3" s="18"/>
      <c r="E3" s="18"/>
      <c r="F3" s="16"/>
      <c r="G3" s="16"/>
      <c r="H3" s="66"/>
      <c r="I3" s="66"/>
      <c r="J3" s="45"/>
      <c r="K3" s="45"/>
      <c r="L3" s="45"/>
      <c r="M3" s="45"/>
      <c r="N3" s="45"/>
      <c r="O3" s="45"/>
      <c r="P3" s="64"/>
      <c r="Q3" s="105" t="s">
        <v>205</v>
      </c>
      <c r="R3" s="106"/>
      <c r="S3" s="106"/>
      <c r="T3" s="106"/>
      <c r="U3" s="107"/>
      <c r="V3" s="108" t="s">
        <v>206</v>
      </c>
      <c r="W3" s="109"/>
      <c r="X3" s="109"/>
      <c r="Y3" s="109"/>
      <c r="Z3" s="110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2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45"/>
      <c r="AZ3" s="45"/>
      <c r="BA3" s="45"/>
      <c r="BB3" s="45"/>
      <c r="BC3" s="45"/>
      <c r="BD3" s="45"/>
      <c r="BE3" s="45"/>
      <c r="BF3" s="45"/>
      <c r="BG3" s="45"/>
      <c r="BH3" s="37" t="s">
        <v>1</v>
      </c>
      <c r="BI3" s="38"/>
      <c r="BJ3" s="38"/>
      <c r="BK3" s="38"/>
      <c r="BL3" s="39"/>
    </row>
    <row r="4" spans="1:235" x14ac:dyDescent="0.2">
      <c r="H4" s="68"/>
      <c r="I4" s="68"/>
      <c r="J4" s="68"/>
      <c r="K4" s="68"/>
      <c r="L4" s="68"/>
      <c r="M4" s="68"/>
      <c r="N4" s="68"/>
      <c r="O4" s="68"/>
      <c r="P4" s="64"/>
      <c r="Q4" s="67"/>
      <c r="R4" s="68"/>
      <c r="S4" s="68"/>
      <c r="T4" s="69"/>
      <c r="U4" s="85"/>
      <c r="V4" s="45"/>
      <c r="W4" s="68"/>
      <c r="X4" s="68"/>
      <c r="Y4" s="69"/>
      <c r="Z4" s="84"/>
      <c r="AA4" s="123"/>
      <c r="AB4" s="121"/>
      <c r="AC4" s="124"/>
      <c r="AD4" s="124"/>
      <c r="AE4" s="124"/>
      <c r="AF4" s="124"/>
      <c r="AG4" s="124"/>
      <c r="AH4" s="124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4"/>
      <c r="AU4" s="124"/>
      <c r="AV4" s="121"/>
      <c r="AW4" s="121"/>
      <c r="AX4" s="121"/>
      <c r="AY4" s="63"/>
      <c r="AZ4" s="44"/>
      <c r="BA4" s="71"/>
      <c r="BB4" s="63"/>
      <c r="BC4" s="63"/>
      <c r="BD4" s="63"/>
      <c r="BE4" s="44"/>
      <c r="BF4" s="44"/>
      <c r="BG4" s="44"/>
      <c r="BH4" s="70"/>
      <c r="BI4" s="68"/>
      <c r="BJ4" s="68"/>
      <c r="BK4" s="68"/>
      <c r="BL4" s="65"/>
    </row>
    <row r="5" spans="1:235" x14ac:dyDescent="0.2">
      <c r="A5" s="119">
        <v>43544</v>
      </c>
      <c r="B5" s="21"/>
      <c r="C5" s="21"/>
      <c r="D5" s="21"/>
      <c r="E5" s="21" t="s">
        <v>194</v>
      </c>
      <c r="F5" s="21"/>
      <c r="G5" s="21"/>
      <c r="H5" s="41"/>
      <c r="I5" s="41"/>
      <c r="J5" s="41"/>
      <c r="K5" s="41"/>
      <c r="L5" s="41"/>
      <c r="M5" s="41"/>
      <c r="N5" s="41"/>
      <c r="O5" s="41"/>
      <c r="P5" s="42"/>
      <c r="Q5" s="40"/>
      <c r="R5" s="41"/>
      <c r="S5" s="41"/>
      <c r="T5" s="41"/>
      <c r="U5" s="42"/>
      <c r="V5" s="41"/>
      <c r="W5" s="41"/>
      <c r="X5" s="41"/>
      <c r="Y5" s="41"/>
      <c r="Z5" s="42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6"/>
      <c r="AS5" s="126"/>
      <c r="AT5" s="126"/>
      <c r="AU5" s="125"/>
      <c r="AV5" s="125"/>
      <c r="AW5" s="125"/>
      <c r="AX5" s="125"/>
      <c r="AY5" s="43"/>
      <c r="AZ5" s="43"/>
      <c r="BA5" s="43"/>
      <c r="BB5" s="43"/>
      <c r="BC5" s="43"/>
      <c r="BD5" s="43"/>
      <c r="BE5" s="43"/>
      <c r="BF5" s="43"/>
      <c r="BG5" s="43"/>
      <c r="BH5" s="40"/>
      <c r="BI5" s="41"/>
      <c r="BJ5" s="41"/>
      <c r="BK5" s="41"/>
      <c r="BL5" s="42"/>
    </row>
    <row r="6" spans="1:235" ht="15.6" customHeight="1" x14ac:dyDescent="0.2">
      <c r="A6" s="26"/>
      <c r="B6" s="27"/>
      <c r="C6" s="28"/>
      <c r="D6" s="27"/>
      <c r="E6" s="102" t="s">
        <v>186</v>
      </c>
      <c r="F6" s="27"/>
      <c r="G6" s="27"/>
      <c r="H6" s="27" t="s">
        <v>56</v>
      </c>
      <c r="I6" s="27" t="s">
        <v>104</v>
      </c>
      <c r="J6" s="27"/>
      <c r="K6" s="27" t="s">
        <v>96</v>
      </c>
      <c r="L6" s="27" t="s">
        <v>85</v>
      </c>
      <c r="M6" s="27" t="s">
        <v>111</v>
      </c>
      <c r="N6" s="27"/>
      <c r="O6" s="111" t="s">
        <v>115</v>
      </c>
      <c r="P6" s="27" t="s">
        <v>3</v>
      </c>
      <c r="Q6" s="114" t="s">
        <v>116</v>
      </c>
      <c r="R6" s="114" t="s">
        <v>199</v>
      </c>
      <c r="S6" s="114" t="s">
        <v>200</v>
      </c>
      <c r="T6" s="27" t="s">
        <v>19</v>
      </c>
      <c r="U6" s="27"/>
      <c r="V6" s="114" t="s">
        <v>201</v>
      </c>
      <c r="W6" s="114" t="s">
        <v>202</v>
      </c>
      <c r="X6" s="114" t="s">
        <v>203</v>
      </c>
      <c r="Y6" s="27" t="s">
        <v>19</v>
      </c>
      <c r="Z6" s="27"/>
      <c r="AA6" s="27"/>
      <c r="AB6" s="27"/>
      <c r="AC6" s="29" t="s">
        <v>2</v>
      </c>
      <c r="AD6" s="29"/>
      <c r="AE6" s="30"/>
      <c r="AF6" s="27" t="s">
        <v>76</v>
      </c>
      <c r="AG6" s="27" t="s">
        <v>23</v>
      </c>
      <c r="AH6" s="27"/>
      <c r="AI6" s="27" t="s">
        <v>32</v>
      </c>
      <c r="AJ6" s="27" t="s">
        <v>101</v>
      </c>
      <c r="AK6" s="27"/>
      <c r="AL6" s="27" t="s">
        <v>47</v>
      </c>
      <c r="AM6" s="27" t="s">
        <v>47</v>
      </c>
      <c r="AN6" s="27"/>
      <c r="AO6" s="27"/>
      <c r="AP6" s="27"/>
      <c r="AQ6" s="27"/>
      <c r="AR6" s="27"/>
      <c r="AS6" s="27"/>
      <c r="AT6" s="48" t="s">
        <v>189</v>
      </c>
      <c r="AU6" s="27" t="s">
        <v>46</v>
      </c>
      <c r="AV6" s="27" t="s">
        <v>48</v>
      </c>
      <c r="AW6" s="27"/>
      <c r="AX6" s="27" t="s">
        <v>12</v>
      </c>
      <c r="AY6" s="27" t="s">
        <v>26</v>
      </c>
      <c r="AZ6" s="27" t="s">
        <v>73</v>
      </c>
      <c r="BA6" s="27"/>
      <c r="BB6" s="27" t="s">
        <v>25</v>
      </c>
      <c r="BC6" s="27"/>
      <c r="BD6" s="27" t="s">
        <v>28</v>
      </c>
      <c r="BE6" s="27" t="s">
        <v>28</v>
      </c>
      <c r="BF6" s="27"/>
      <c r="BG6" s="26"/>
      <c r="BH6" s="27"/>
      <c r="BI6" s="27"/>
      <c r="BJ6" s="27"/>
      <c r="BK6" s="27"/>
      <c r="BL6" s="27"/>
    </row>
    <row r="7" spans="1:235" x14ac:dyDescent="0.2">
      <c r="A7" s="31"/>
      <c r="B7" s="32" t="s">
        <v>108</v>
      </c>
      <c r="C7" s="33" t="s">
        <v>108</v>
      </c>
      <c r="D7" s="32"/>
      <c r="E7" s="103"/>
      <c r="F7" s="32" t="s">
        <v>44</v>
      </c>
      <c r="G7" s="32" t="s">
        <v>98</v>
      </c>
      <c r="H7" s="32" t="s">
        <v>38</v>
      </c>
      <c r="I7" s="32" t="s">
        <v>107</v>
      </c>
      <c r="J7" s="32"/>
      <c r="K7" s="32" t="s">
        <v>36</v>
      </c>
      <c r="L7" s="32" t="s">
        <v>36</v>
      </c>
      <c r="M7" s="32" t="s">
        <v>36</v>
      </c>
      <c r="N7" s="32" t="s">
        <v>38</v>
      </c>
      <c r="O7" s="112"/>
      <c r="P7" s="32" t="s">
        <v>88</v>
      </c>
      <c r="Q7" s="115"/>
      <c r="R7" s="115"/>
      <c r="S7" s="115"/>
      <c r="T7" s="32" t="s">
        <v>21</v>
      </c>
      <c r="U7" s="32" t="s">
        <v>5</v>
      </c>
      <c r="V7" s="115"/>
      <c r="W7" s="115"/>
      <c r="X7" s="115"/>
      <c r="Y7" s="32" t="s">
        <v>21</v>
      </c>
      <c r="Z7" s="32" t="s">
        <v>5</v>
      </c>
      <c r="AA7" s="32" t="s">
        <v>33</v>
      </c>
      <c r="AB7" s="32"/>
      <c r="AC7" s="32"/>
      <c r="AD7" s="32" t="s">
        <v>45</v>
      </c>
      <c r="AE7" s="32"/>
      <c r="AF7" s="32" t="s">
        <v>93</v>
      </c>
      <c r="AG7" s="32" t="s">
        <v>11</v>
      </c>
      <c r="AH7" s="32" t="s">
        <v>31</v>
      </c>
      <c r="AI7" s="32" t="s">
        <v>99</v>
      </c>
      <c r="AJ7" s="32" t="s">
        <v>84</v>
      </c>
      <c r="AK7" s="32"/>
      <c r="AL7" s="32" t="s">
        <v>54</v>
      </c>
      <c r="AM7" s="32" t="s">
        <v>54</v>
      </c>
      <c r="AN7" s="32" t="s">
        <v>104</v>
      </c>
      <c r="AO7" s="32" t="s">
        <v>104</v>
      </c>
      <c r="AP7" s="32" t="s">
        <v>91</v>
      </c>
      <c r="AQ7" s="32" t="s">
        <v>67</v>
      </c>
      <c r="AR7" s="32" t="s">
        <v>214</v>
      </c>
      <c r="AS7" s="32" t="s">
        <v>48</v>
      </c>
      <c r="AT7" s="49" t="s">
        <v>191</v>
      </c>
      <c r="AU7" s="32" t="s">
        <v>49</v>
      </c>
      <c r="AV7" s="32" t="s">
        <v>81</v>
      </c>
      <c r="AW7" s="32" t="s">
        <v>37</v>
      </c>
      <c r="AX7" s="32" t="s">
        <v>79</v>
      </c>
      <c r="AY7" s="32" t="s">
        <v>13</v>
      </c>
      <c r="AZ7" s="32" t="s">
        <v>25</v>
      </c>
      <c r="BA7" s="32" t="s">
        <v>80</v>
      </c>
      <c r="BB7" s="32" t="s">
        <v>35</v>
      </c>
      <c r="BC7" s="32" t="s">
        <v>25</v>
      </c>
      <c r="BD7" s="32" t="s">
        <v>29</v>
      </c>
      <c r="BE7" s="32" t="s">
        <v>57</v>
      </c>
      <c r="BF7" s="32" t="s">
        <v>4</v>
      </c>
      <c r="BG7" s="31" t="s">
        <v>25</v>
      </c>
      <c r="BH7" s="32"/>
      <c r="BI7" s="32"/>
      <c r="BJ7" s="32"/>
      <c r="BK7" s="32"/>
      <c r="BL7" s="32" t="s">
        <v>74</v>
      </c>
    </row>
    <row r="8" spans="1:235" ht="15" customHeight="1" x14ac:dyDescent="0.2">
      <c r="A8" s="34" t="s">
        <v>90</v>
      </c>
      <c r="B8" s="35" t="s">
        <v>65</v>
      </c>
      <c r="C8" s="36" t="s">
        <v>52</v>
      </c>
      <c r="D8" s="35" t="s">
        <v>27</v>
      </c>
      <c r="E8" s="104"/>
      <c r="F8" s="35" t="s">
        <v>16</v>
      </c>
      <c r="G8" s="35" t="s">
        <v>16</v>
      </c>
      <c r="H8" s="35" t="s">
        <v>82</v>
      </c>
      <c r="I8" s="35" t="s">
        <v>88</v>
      </c>
      <c r="J8" s="35" t="s">
        <v>89</v>
      </c>
      <c r="K8" s="35" t="s">
        <v>40</v>
      </c>
      <c r="L8" s="35" t="s">
        <v>40</v>
      </c>
      <c r="M8" s="35" t="s">
        <v>40</v>
      </c>
      <c r="N8" s="35" t="s">
        <v>18</v>
      </c>
      <c r="O8" s="113"/>
      <c r="P8" s="35" t="s">
        <v>58</v>
      </c>
      <c r="Q8" s="116"/>
      <c r="R8" s="116"/>
      <c r="S8" s="116"/>
      <c r="T8" s="35" t="s">
        <v>15</v>
      </c>
      <c r="U8" s="35" t="s">
        <v>106</v>
      </c>
      <c r="V8" s="116"/>
      <c r="W8" s="116"/>
      <c r="X8" s="116"/>
      <c r="Y8" s="35" t="s">
        <v>15</v>
      </c>
      <c r="Z8" s="35" t="s">
        <v>106</v>
      </c>
      <c r="AA8" s="35" t="s">
        <v>87</v>
      </c>
      <c r="AB8" s="35" t="s">
        <v>63</v>
      </c>
      <c r="AC8" s="35" t="s">
        <v>95</v>
      </c>
      <c r="AD8" s="35" t="s">
        <v>34</v>
      </c>
      <c r="AE8" s="35" t="s">
        <v>22</v>
      </c>
      <c r="AF8" s="35" t="s">
        <v>112</v>
      </c>
      <c r="AG8" s="35" t="s">
        <v>97</v>
      </c>
      <c r="AH8" s="35" t="s">
        <v>97</v>
      </c>
      <c r="AI8" s="35" t="s">
        <v>97</v>
      </c>
      <c r="AJ8" s="35" t="s">
        <v>100</v>
      </c>
      <c r="AK8" s="35" t="s">
        <v>105</v>
      </c>
      <c r="AL8" s="35" t="s">
        <v>94</v>
      </c>
      <c r="AM8" s="35" t="s">
        <v>86</v>
      </c>
      <c r="AN8" s="35" t="s">
        <v>92</v>
      </c>
      <c r="AO8" s="35" t="s">
        <v>50</v>
      </c>
      <c r="AP8" s="35" t="s">
        <v>6</v>
      </c>
      <c r="AQ8" s="35" t="s">
        <v>41</v>
      </c>
      <c r="AR8" s="35" t="s">
        <v>30</v>
      </c>
      <c r="AS8" s="35" t="s">
        <v>30</v>
      </c>
      <c r="AT8" s="50" t="s">
        <v>190</v>
      </c>
      <c r="AU8" s="35" t="s">
        <v>20</v>
      </c>
      <c r="AV8" s="82" t="s">
        <v>243</v>
      </c>
      <c r="AW8" s="35" t="s">
        <v>39</v>
      </c>
      <c r="AX8" s="35" t="s">
        <v>39</v>
      </c>
      <c r="AY8" s="35" t="s">
        <v>213</v>
      </c>
      <c r="AZ8" s="35" t="s">
        <v>51</v>
      </c>
      <c r="BA8" s="35" t="s">
        <v>14</v>
      </c>
      <c r="BB8" s="35" t="s">
        <v>103</v>
      </c>
      <c r="BC8" s="35" t="s">
        <v>43</v>
      </c>
      <c r="BD8" s="35" t="s">
        <v>83</v>
      </c>
      <c r="BE8" s="35" t="s">
        <v>42</v>
      </c>
      <c r="BF8" s="35" t="s">
        <v>212</v>
      </c>
      <c r="BG8" s="31" t="s">
        <v>141</v>
      </c>
      <c r="BH8" s="32" t="s">
        <v>10</v>
      </c>
      <c r="BI8" s="32" t="s">
        <v>9</v>
      </c>
      <c r="BJ8" s="32" t="s">
        <v>8</v>
      </c>
      <c r="BK8" s="32" t="s">
        <v>7</v>
      </c>
      <c r="BL8" s="32" t="s">
        <v>110</v>
      </c>
    </row>
    <row r="9" spans="1:235" x14ac:dyDescent="0.2">
      <c r="A9" s="12"/>
      <c r="B9" s="14"/>
      <c r="C9" s="8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1"/>
      <c r="BH9" s="15"/>
      <c r="BI9" s="15"/>
      <c r="BJ9" s="15"/>
      <c r="BK9" s="15"/>
      <c r="BL9" s="15"/>
    </row>
    <row r="10" spans="1:235" ht="15.6" customHeight="1" x14ac:dyDescent="0.25">
      <c r="A10" s="13"/>
      <c r="B10" s="51" t="s">
        <v>71</v>
      </c>
      <c r="C10" s="51"/>
      <c r="D10" s="51"/>
      <c r="E10" s="51"/>
      <c r="F10" s="51"/>
      <c r="G10" s="51"/>
      <c r="H10" s="52">
        <f t="shared" ref="H10:O10" si="0">SUM(H13:H44)</f>
        <v>28794166.66</v>
      </c>
      <c r="I10" s="52">
        <f t="shared" si="0"/>
        <v>29170484.630000003</v>
      </c>
      <c r="J10" s="52">
        <f t="shared" si="0"/>
        <v>873980.67</v>
      </c>
      <c r="K10" s="52">
        <f t="shared" si="0"/>
        <v>18813819.379999999</v>
      </c>
      <c r="L10" s="52">
        <f t="shared" si="0"/>
        <v>1088926.1399999999</v>
      </c>
      <c r="M10" s="52">
        <f t="shared" si="0"/>
        <v>2774205.8500000006</v>
      </c>
      <c r="N10" s="52">
        <f t="shared" si="0"/>
        <v>1038448.7699999998</v>
      </c>
      <c r="O10" s="52">
        <f t="shared" si="0"/>
        <v>26501454.459999993</v>
      </c>
      <c r="P10" s="57" t="s">
        <v>69</v>
      </c>
      <c r="Q10" s="52">
        <f>SUM(Q13:Q44)</f>
        <v>259979.71999999986</v>
      </c>
      <c r="R10" s="52">
        <f>SUM(R13:R44)</f>
        <v>4231798.3</v>
      </c>
      <c r="S10" s="52">
        <f>SUM(S13:S44)</f>
        <v>2577775.9000000004</v>
      </c>
      <c r="T10" s="57" t="s">
        <v>69</v>
      </c>
      <c r="U10" s="52">
        <f>SUM(U13:U44)</f>
        <v>410725.60949999996</v>
      </c>
      <c r="V10" s="52">
        <f>SUM(V13:V44)</f>
        <v>410074.55490000057</v>
      </c>
      <c r="W10" s="52">
        <f>SUM(W13:W44)</f>
        <v>18282243.110000003</v>
      </c>
      <c r="X10" s="52">
        <f>SUM(X13:X44)</f>
        <v>2111668.02</v>
      </c>
      <c r="Y10" s="57" t="s">
        <v>69</v>
      </c>
      <c r="Z10" s="52">
        <f t="shared" ref="Z10:AO10" si="1">SUM(Z13:Z44)</f>
        <v>1473657.9161</v>
      </c>
      <c r="AA10" s="52">
        <f t="shared" si="1"/>
        <v>4536196.59</v>
      </c>
      <c r="AB10" s="52">
        <f t="shared" si="1"/>
        <v>1150.92</v>
      </c>
      <c r="AC10" s="52">
        <f t="shared" si="1"/>
        <v>267617.07</v>
      </c>
      <c r="AD10" s="52">
        <f t="shared" si="1"/>
        <v>11329.57</v>
      </c>
      <c r="AE10" s="52">
        <f t="shared" si="1"/>
        <v>3121.4700000000003</v>
      </c>
      <c r="AF10" s="52">
        <f t="shared" si="1"/>
        <v>36808.75</v>
      </c>
      <c r="AG10" s="52">
        <f t="shared" si="1"/>
        <v>101730.69</v>
      </c>
      <c r="AH10" s="52">
        <f t="shared" si="1"/>
        <v>31922.950000000004</v>
      </c>
      <c r="AI10" s="52">
        <f t="shared" si="1"/>
        <v>44569.36</v>
      </c>
      <c r="AJ10" s="52">
        <f t="shared" si="1"/>
        <v>45346.869999999995</v>
      </c>
      <c r="AK10" s="52">
        <f t="shared" si="1"/>
        <v>6860.7300000000005</v>
      </c>
      <c r="AL10" s="52">
        <f t="shared" si="1"/>
        <v>7149.27</v>
      </c>
      <c r="AM10" s="52">
        <f t="shared" si="1"/>
        <v>2452.2600000000002</v>
      </c>
      <c r="AN10" s="52">
        <f t="shared" si="1"/>
        <v>128808.28</v>
      </c>
      <c r="AO10" s="52">
        <f t="shared" si="1"/>
        <v>651610.81000000006</v>
      </c>
      <c r="AP10" s="57" t="s">
        <v>69</v>
      </c>
      <c r="AQ10" s="52">
        <f t="shared" ref="AQ10:BL10" si="2">SUM(AQ13:AQ44)</f>
        <v>0</v>
      </c>
      <c r="AR10" s="52">
        <f t="shared" si="2"/>
        <v>1396435.8400000003</v>
      </c>
      <c r="AS10" s="52">
        <f t="shared" si="2"/>
        <v>1670.7784999999647</v>
      </c>
      <c r="AT10" s="52">
        <f t="shared" si="2"/>
        <v>15184</v>
      </c>
      <c r="AU10" s="52">
        <f t="shared" si="2"/>
        <v>257224.64999999994</v>
      </c>
      <c r="AV10" s="52">
        <f t="shared" si="2"/>
        <v>4649.1499999999996</v>
      </c>
      <c r="AW10" s="53">
        <f t="shared" si="2"/>
        <v>0</v>
      </c>
      <c r="AX10" s="53">
        <f t="shared" si="2"/>
        <v>0</v>
      </c>
      <c r="AY10" s="53">
        <f t="shared" si="2"/>
        <v>695</v>
      </c>
      <c r="AZ10" s="53">
        <f t="shared" si="2"/>
        <v>278</v>
      </c>
      <c r="BA10" s="53">
        <f t="shared" si="2"/>
        <v>49</v>
      </c>
      <c r="BB10" s="53">
        <f t="shared" si="2"/>
        <v>-23</v>
      </c>
      <c r="BC10" s="53">
        <f t="shared" si="2"/>
        <v>-146</v>
      </c>
      <c r="BD10" s="53">
        <f t="shared" si="2"/>
        <v>-97</v>
      </c>
      <c r="BE10" s="53">
        <f t="shared" si="2"/>
        <v>0</v>
      </c>
      <c r="BF10" s="53">
        <f t="shared" si="2"/>
        <v>756</v>
      </c>
      <c r="BG10" s="53">
        <f t="shared" si="2"/>
        <v>25</v>
      </c>
      <c r="BH10" s="53">
        <f t="shared" si="2"/>
        <v>18</v>
      </c>
      <c r="BI10" s="53">
        <f t="shared" si="2"/>
        <v>5</v>
      </c>
      <c r="BJ10" s="53">
        <f t="shared" si="2"/>
        <v>44</v>
      </c>
      <c r="BK10" s="53">
        <f t="shared" si="2"/>
        <v>19</v>
      </c>
      <c r="BL10" s="53">
        <f t="shared" si="2"/>
        <v>3</v>
      </c>
    </row>
    <row r="11" spans="1:235" ht="15.75" x14ac:dyDescent="0.25">
      <c r="A11" s="13"/>
      <c r="B11" s="51" t="s">
        <v>70</v>
      </c>
      <c r="C11" s="51"/>
      <c r="D11" s="51"/>
      <c r="E11" s="51"/>
      <c r="F11" s="51"/>
      <c r="G11" s="51"/>
      <c r="H11" s="52">
        <f t="shared" ref="H11:AO11" si="3">AVERAGE(H13:H44)</f>
        <v>899817.708125</v>
      </c>
      <c r="I11" s="52">
        <f t="shared" si="3"/>
        <v>911577.64468750008</v>
      </c>
      <c r="J11" s="52">
        <f t="shared" si="3"/>
        <v>27311.895937500001</v>
      </c>
      <c r="K11" s="52">
        <f t="shared" si="3"/>
        <v>587931.85562499997</v>
      </c>
      <c r="L11" s="52">
        <f t="shared" si="3"/>
        <v>34028.941874999997</v>
      </c>
      <c r="M11" s="52">
        <f t="shared" si="3"/>
        <v>86693.932812500017</v>
      </c>
      <c r="N11" s="52">
        <f t="shared" si="3"/>
        <v>32451.524062499993</v>
      </c>
      <c r="O11" s="52">
        <f t="shared" si="3"/>
        <v>828170.4518749998</v>
      </c>
      <c r="P11" s="54">
        <f t="shared" si="3"/>
        <v>1.2961494622610006</v>
      </c>
      <c r="Q11" s="52">
        <f t="shared" si="3"/>
        <v>28886.635555555538</v>
      </c>
      <c r="R11" s="52">
        <f t="shared" si="3"/>
        <v>470199.81111111108</v>
      </c>
      <c r="S11" s="52">
        <f t="shared" si="3"/>
        <v>286419.54444444447</v>
      </c>
      <c r="T11" s="55">
        <f t="shared" si="3"/>
        <v>7.2550269106478285E-2</v>
      </c>
      <c r="U11" s="52">
        <f t="shared" si="3"/>
        <v>45636.178833333332</v>
      </c>
      <c r="V11" s="52">
        <f t="shared" si="3"/>
        <v>17829.328473913069</v>
      </c>
      <c r="W11" s="52">
        <f t="shared" si="3"/>
        <v>794880.13521739142</v>
      </c>
      <c r="X11" s="52">
        <f t="shared" si="3"/>
        <v>91811.653043478262</v>
      </c>
      <c r="Y11" s="55">
        <f t="shared" si="3"/>
        <v>7.21115503127496E-2</v>
      </c>
      <c r="Z11" s="52">
        <f t="shared" si="3"/>
        <v>64072.083308695655</v>
      </c>
      <c r="AA11" s="52">
        <f t="shared" si="3"/>
        <v>141756.1434375</v>
      </c>
      <c r="AB11" s="52">
        <f t="shared" si="3"/>
        <v>35.966250000000002</v>
      </c>
      <c r="AC11" s="52">
        <f t="shared" si="3"/>
        <v>8363.0334375000002</v>
      </c>
      <c r="AD11" s="52">
        <f t="shared" si="3"/>
        <v>354.04906249999999</v>
      </c>
      <c r="AE11" s="52">
        <f t="shared" si="3"/>
        <v>97.545937500000008</v>
      </c>
      <c r="AF11" s="52">
        <f t="shared" si="3"/>
        <v>1150.2734375</v>
      </c>
      <c r="AG11" s="52">
        <f t="shared" si="3"/>
        <v>3179.0840625000001</v>
      </c>
      <c r="AH11" s="52">
        <f t="shared" si="3"/>
        <v>997.59218750000014</v>
      </c>
      <c r="AI11" s="52">
        <f t="shared" si="3"/>
        <v>1392.7925</v>
      </c>
      <c r="AJ11" s="52">
        <f t="shared" si="3"/>
        <v>1417.0896874999999</v>
      </c>
      <c r="AK11" s="52">
        <f t="shared" si="3"/>
        <v>214.39781250000001</v>
      </c>
      <c r="AL11" s="52">
        <f t="shared" si="3"/>
        <v>223.41468750000001</v>
      </c>
      <c r="AM11" s="52">
        <f t="shared" si="3"/>
        <v>76.633125000000007</v>
      </c>
      <c r="AN11" s="52">
        <f t="shared" si="3"/>
        <v>4025.25875</v>
      </c>
      <c r="AO11" s="52">
        <f t="shared" si="3"/>
        <v>20362.837812500002</v>
      </c>
      <c r="AP11" s="56">
        <f>AN10/AO10</f>
        <v>0.19767670827928713</v>
      </c>
      <c r="AQ11" s="52">
        <f t="shared" ref="AQ11:BL11" si="4">AVERAGE(AQ13:AQ44)</f>
        <v>0</v>
      </c>
      <c r="AR11" s="52">
        <f t="shared" si="4"/>
        <v>43638.62000000001</v>
      </c>
      <c r="AS11" s="52">
        <f t="shared" si="4"/>
        <v>52.211828124998895</v>
      </c>
      <c r="AT11" s="52">
        <f t="shared" si="4"/>
        <v>474.5</v>
      </c>
      <c r="AU11" s="52">
        <f t="shared" si="4"/>
        <v>8038.270312499998</v>
      </c>
      <c r="AV11" s="52">
        <f t="shared" si="4"/>
        <v>145.28593749999999</v>
      </c>
      <c r="AW11" s="53">
        <f t="shared" si="4"/>
        <v>0</v>
      </c>
      <c r="AX11" s="53">
        <f t="shared" si="4"/>
        <v>0</v>
      </c>
      <c r="AY11" s="53">
        <f t="shared" si="4"/>
        <v>21.71875</v>
      </c>
      <c r="AZ11" s="53">
        <f t="shared" si="4"/>
        <v>8.6875</v>
      </c>
      <c r="BA11" s="53">
        <f t="shared" si="4"/>
        <v>1.53125</v>
      </c>
      <c r="BB11" s="53">
        <f t="shared" si="4"/>
        <v>-0.71875</v>
      </c>
      <c r="BC11" s="53">
        <f t="shared" si="4"/>
        <v>-4.5625</v>
      </c>
      <c r="BD11" s="53">
        <f t="shared" si="4"/>
        <v>-3.03125</v>
      </c>
      <c r="BE11" s="53">
        <f t="shared" si="4"/>
        <v>0</v>
      </c>
      <c r="BF11" s="53">
        <f t="shared" si="4"/>
        <v>23.625</v>
      </c>
      <c r="BG11" s="53">
        <f t="shared" si="4"/>
        <v>0.78125</v>
      </c>
      <c r="BH11" s="53">
        <f t="shared" si="4"/>
        <v>0.5625</v>
      </c>
      <c r="BI11" s="53">
        <f t="shared" si="4"/>
        <v>0.15625</v>
      </c>
      <c r="BJ11" s="53">
        <f t="shared" si="4"/>
        <v>1.375</v>
      </c>
      <c r="BK11" s="53">
        <f t="shared" si="4"/>
        <v>0.59375</v>
      </c>
      <c r="BL11" s="53">
        <f t="shared" si="4"/>
        <v>9.375E-2</v>
      </c>
    </row>
    <row r="12" spans="1:235" x14ac:dyDescent="0.2">
      <c r="A12" s="1" t="s">
        <v>0</v>
      </c>
      <c r="B12" s="1">
        <f>COUNTA(B13:B44)</f>
        <v>32</v>
      </c>
      <c r="C12" s="4" t="s">
        <v>0</v>
      </c>
      <c r="D12" s="1" t="s">
        <v>0</v>
      </c>
      <c r="E12" s="1"/>
      <c r="F12" s="1"/>
      <c r="G12" s="1"/>
      <c r="H12" s="3"/>
      <c r="I12" s="3"/>
      <c r="J12" s="3"/>
      <c r="K12" s="3"/>
      <c r="L12" s="3"/>
      <c r="M12" s="3"/>
      <c r="N12" s="3"/>
      <c r="O12" s="3"/>
      <c r="P12" s="5"/>
      <c r="Q12" s="5"/>
      <c r="R12" s="5"/>
      <c r="S12" s="6"/>
      <c r="T12" s="6"/>
      <c r="U12" s="83"/>
      <c r="V12" s="83"/>
      <c r="W12" s="83"/>
      <c r="X12" s="83"/>
      <c r="Y12" s="8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7"/>
      <c r="AO12" s="3"/>
      <c r="AP12" s="7" t="s">
        <v>0</v>
      </c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235" s="62" customFormat="1" ht="15.75" x14ac:dyDescent="0.25">
      <c r="A13" s="58">
        <v>2</v>
      </c>
      <c r="B13" s="59" t="s">
        <v>117</v>
      </c>
      <c r="C13" s="59" t="s">
        <v>216</v>
      </c>
      <c r="D13" s="60" t="s">
        <v>142</v>
      </c>
      <c r="E13" s="60"/>
      <c r="F13" s="60"/>
      <c r="G13" s="94" t="s">
        <v>113</v>
      </c>
      <c r="H13" s="88">
        <v>676564.32</v>
      </c>
      <c r="I13" s="88">
        <v>676565.18</v>
      </c>
      <c r="J13" s="88">
        <v>2655.51</v>
      </c>
      <c r="K13" s="88">
        <v>96086.35</v>
      </c>
      <c r="L13" s="88">
        <v>0</v>
      </c>
      <c r="M13" s="88">
        <v>27444.21</v>
      </c>
      <c r="N13" s="88">
        <v>2164</v>
      </c>
      <c r="O13" s="88">
        <v>152759.29</v>
      </c>
      <c r="P13" s="88">
        <v>0.96174671398116096</v>
      </c>
      <c r="Q13" s="96" t="s">
        <v>215</v>
      </c>
      <c r="R13" s="96" t="s">
        <v>215</v>
      </c>
      <c r="S13" s="96" t="s">
        <v>215</v>
      </c>
      <c r="T13" s="96" t="s">
        <v>215</v>
      </c>
      <c r="U13" s="96" t="s">
        <v>215</v>
      </c>
      <c r="V13" s="88">
        <v>0</v>
      </c>
      <c r="W13" s="88">
        <v>616115.84</v>
      </c>
      <c r="X13" s="88">
        <v>60448.480000000003</v>
      </c>
      <c r="Y13" s="89">
        <v>4.1539110427815648E-2</v>
      </c>
      <c r="Z13" s="88">
        <v>27064.73</v>
      </c>
      <c r="AA13" s="88">
        <v>0</v>
      </c>
      <c r="AB13" s="88">
        <v>2.42</v>
      </c>
      <c r="AC13" s="88">
        <v>0</v>
      </c>
      <c r="AD13" s="88">
        <v>0</v>
      </c>
      <c r="AE13" s="88">
        <v>0</v>
      </c>
      <c r="AF13" s="88">
        <v>0</v>
      </c>
      <c r="AG13" s="88">
        <v>4275</v>
      </c>
      <c r="AH13" s="88">
        <v>1200</v>
      </c>
      <c r="AI13" s="88">
        <v>0</v>
      </c>
      <c r="AJ13" s="88">
        <v>13.06</v>
      </c>
      <c r="AK13" s="88">
        <v>0</v>
      </c>
      <c r="AL13" s="88">
        <v>0</v>
      </c>
      <c r="AM13" s="88">
        <v>0</v>
      </c>
      <c r="AN13" s="88">
        <v>0</v>
      </c>
      <c r="AO13" s="88">
        <v>7230.51</v>
      </c>
      <c r="AP13" s="89">
        <f t="shared" ref="AP13:AP44" si="5">IF(AO13=0,0,AN13/AO13)</f>
        <v>0</v>
      </c>
      <c r="AQ13" s="90">
        <v>0</v>
      </c>
      <c r="AR13" s="90">
        <v>27064.73</v>
      </c>
      <c r="AS13" s="90">
        <v>0</v>
      </c>
      <c r="AT13" s="90">
        <v>0</v>
      </c>
      <c r="AU13" s="90">
        <v>1663.3499999999899</v>
      </c>
      <c r="AV13" s="90">
        <v>0</v>
      </c>
      <c r="AW13" s="90">
        <v>0</v>
      </c>
      <c r="AX13" s="90">
        <v>0</v>
      </c>
      <c r="AY13" s="90">
        <v>12</v>
      </c>
      <c r="AZ13" s="90">
        <v>5</v>
      </c>
      <c r="BA13" s="90">
        <v>0</v>
      </c>
      <c r="BB13" s="90">
        <v>0</v>
      </c>
      <c r="BC13" s="90">
        <v>-2</v>
      </c>
      <c r="BD13" s="90">
        <v>-1</v>
      </c>
      <c r="BE13" s="90">
        <v>0</v>
      </c>
      <c r="BF13" s="90">
        <f t="shared" ref="BF13:BF44" si="6">SUM(AY13:BE13)</f>
        <v>14</v>
      </c>
      <c r="BG13" s="90">
        <v>0</v>
      </c>
      <c r="BH13" s="90">
        <v>0</v>
      </c>
      <c r="BI13" s="90">
        <v>0</v>
      </c>
      <c r="BJ13" s="90">
        <v>1</v>
      </c>
      <c r="BK13" s="90">
        <v>0</v>
      </c>
      <c r="BL13" s="90">
        <v>0</v>
      </c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</row>
    <row r="14" spans="1:235" s="62" customFormat="1" ht="15.75" x14ac:dyDescent="0.25">
      <c r="A14" s="58">
        <v>2</v>
      </c>
      <c r="B14" s="59" t="s">
        <v>118</v>
      </c>
      <c r="C14" s="59" t="s">
        <v>217</v>
      </c>
      <c r="D14" s="60" t="s">
        <v>143</v>
      </c>
      <c r="E14" s="60"/>
      <c r="F14" s="60" t="s">
        <v>144</v>
      </c>
      <c r="G14" s="94" t="s">
        <v>75</v>
      </c>
      <c r="H14" s="88">
        <v>1103779.81</v>
      </c>
      <c r="I14" s="88">
        <v>1103779.81</v>
      </c>
      <c r="J14" s="88">
        <v>1296.3900000000001</v>
      </c>
      <c r="K14" s="88">
        <v>995795</v>
      </c>
      <c r="L14" s="88">
        <v>16512.009999999998</v>
      </c>
      <c r="M14" s="88">
        <v>23932.31</v>
      </c>
      <c r="N14" s="88">
        <v>37124.639999999999</v>
      </c>
      <c r="O14" s="88">
        <v>1167571.78</v>
      </c>
      <c r="P14" s="88">
        <v>0.122507246740616</v>
      </c>
      <c r="Q14" s="96" t="s">
        <v>215</v>
      </c>
      <c r="R14" s="96" t="s">
        <v>215</v>
      </c>
      <c r="S14" s="96" t="s">
        <v>215</v>
      </c>
      <c r="T14" s="96" t="s">
        <v>215</v>
      </c>
      <c r="U14" s="96" t="s">
        <v>215</v>
      </c>
      <c r="V14" s="88">
        <v>1296.3900000001304</v>
      </c>
      <c r="W14" s="88">
        <v>873332.53</v>
      </c>
      <c r="X14" s="88">
        <v>229150.89</v>
      </c>
      <c r="Y14" s="89">
        <v>8.545051833976787E-2</v>
      </c>
      <c r="Z14" s="88">
        <v>94207.819699999993</v>
      </c>
      <c r="AA14" s="88">
        <v>0</v>
      </c>
      <c r="AB14" s="88">
        <v>7.94</v>
      </c>
      <c r="AC14" s="88">
        <v>2952</v>
      </c>
      <c r="AD14" s="88">
        <v>0</v>
      </c>
      <c r="AE14" s="88">
        <v>0</v>
      </c>
      <c r="AF14" s="88">
        <v>288</v>
      </c>
      <c r="AG14" s="88">
        <v>10800</v>
      </c>
      <c r="AH14" s="88">
        <v>1274.51</v>
      </c>
      <c r="AI14" s="88">
        <v>7236.88</v>
      </c>
      <c r="AJ14" s="88">
        <v>144</v>
      </c>
      <c r="AK14" s="88">
        <v>0</v>
      </c>
      <c r="AL14" s="88">
        <v>0</v>
      </c>
      <c r="AM14" s="88">
        <v>0</v>
      </c>
      <c r="AN14" s="88">
        <v>3384</v>
      </c>
      <c r="AO14" s="88">
        <v>23431.599999999999</v>
      </c>
      <c r="AP14" s="89">
        <f t="shared" si="5"/>
        <v>0.14442035541747045</v>
      </c>
      <c r="AQ14" s="90">
        <v>0</v>
      </c>
      <c r="AR14" s="90">
        <v>55124.17</v>
      </c>
      <c r="AS14" s="90">
        <v>0</v>
      </c>
      <c r="AT14" s="90">
        <v>0</v>
      </c>
      <c r="AU14" s="90">
        <v>24241.94</v>
      </c>
      <c r="AV14" s="90">
        <v>0</v>
      </c>
      <c r="AW14" s="90">
        <v>0</v>
      </c>
      <c r="AX14" s="90">
        <v>0</v>
      </c>
      <c r="AY14" s="90">
        <v>31</v>
      </c>
      <c r="AZ14" s="90">
        <v>11</v>
      </c>
      <c r="BA14" s="90">
        <v>0</v>
      </c>
      <c r="BB14" s="90">
        <v>-2</v>
      </c>
      <c r="BC14" s="90">
        <v>-8</v>
      </c>
      <c r="BD14" s="90">
        <v>-2</v>
      </c>
      <c r="BE14" s="90">
        <v>0</v>
      </c>
      <c r="BF14" s="90">
        <f t="shared" si="6"/>
        <v>30</v>
      </c>
      <c r="BG14" s="90">
        <v>1</v>
      </c>
      <c r="BH14" s="90">
        <v>1</v>
      </c>
      <c r="BI14" s="90">
        <v>0</v>
      </c>
      <c r="BJ14" s="90">
        <v>1</v>
      </c>
      <c r="BK14" s="90">
        <v>0</v>
      </c>
      <c r="BL14" s="90">
        <v>0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</row>
    <row r="15" spans="1:235" s="20" customFormat="1" ht="15.75" x14ac:dyDescent="0.25">
      <c r="A15" s="22">
        <v>5</v>
      </c>
      <c r="B15" s="23" t="s">
        <v>119</v>
      </c>
      <c r="C15" s="23" t="s">
        <v>218</v>
      </c>
      <c r="D15" s="46" t="s">
        <v>145</v>
      </c>
      <c r="E15" s="46"/>
      <c r="F15" s="46" t="s">
        <v>146</v>
      </c>
      <c r="G15" s="24" t="s">
        <v>68</v>
      </c>
      <c r="H15" s="87">
        <v>862122</v>
      </c>
      <c r="I15" s="87">
        <v>869822</v>
      </c>
      <c r="J15" s="87">
        <v>64225</v>
      </c>
      <c r="K15" s="87">
        <v>442706</v>
      </c>
      <c r="L15" s="87">
        <v>413707</v>
      </c>
      <c r="M15" s="87">
        <v>144517</v>
      </c>
      <c r="N15" s="87">
        <v>29644</v>
      </c>
      <c r="O15" s="87">
        <v>1313171</v>
      </c>
      <c r="P15" s="87">
        <v>5</v>
      </c>
      <c r="Q15" s="87">
        <v>122369</v>
      </c>
      <c r="R15" s="87">
        <v>700949</v>
      </c>
      <c r="S15" s="87">
        <v>489853</v>
      </c>
      <c r="T15" s="92">
        <v>7.1204524345777051E-2</v>
      </c>
      <c r="U15" s="87">
        <v>84790.49</v>
      </c>
      <c r="V15" s="97" t="s">
        <v>215</v>
      </c>
      <c r="W15" s="97" t="s">
        <v>215</v>
      </c>
      <c r="X15" s="97" t="s">
        <v>215</v>
      </c>
      <c r="Y15" s="97" t="s">
        <v>215</v>
      </c>
      <c r="Z15" s="97" t="s">
        <v>215</v>
      </c>
      <c r="AA15" s="87">
        <v>76996</v>
      </c>
      <c r="AB15" s="87">
        <v>0</v>
      </c>
      <c r="AC15" s="87">
        <v>13200</v>
      </c>
      <c r="AD15" s="87">
        <v>1456</v>
      </c>
      <c r="AE15" s="87">
        <v>0</v>
      </c>
      <c r="AF15" s="87">
        <v>0</v>
      </c>
      <c r="AG15" s="87">
        <v>11500</v>
      </c>
      <c r="AH15" s="87">
        <v>948</v>
      </c>
      <c r="AI15" s="87">
        <v>0</v>
      </c>
      <c r="AJ15" s="87">
        <v>1013</v>
      </c>
      <c r="AK15" s="87">
        <v>0</v>
      </c>
      <c r="AL15" s="87">
        <v>0</v>
      </c>
      <c r="AM15" s="87">
        <v>0</v>
      </c>
      <c r="AN15" s="87">
        <v>0</v>
      </c>
      <c r="AO15" s="87">
        <v>34689</v>
      </c>
      <c r="AP15" s="92">
        <f t="shared" si="5"/>
        <v>0</v>
      </c>
      <c r="AQ15" s="91">
        <v>0</v>
      </c>
      <c r="AR15" s="91">
        <v>53490</v>
      </c>
      <c r="AS15" s="91">
        <v>0</v>
      </c>
      <c r="AT15" s="91">
        <v>15184</v>
      </c>
      <c r="AU15" s="91">
        <v>11800</v>
      </c>
      <c r="AV15" s="91">
        <v>0</v>
      </c>
      <c r="AW15" s="91">
        <v>0</v>
      </c>
      <c r="AX15" s="91">
        <v>0</v>
      </c>
      <c r="AY15" s="91">
        <v>14</v>
      </c>
      <c r="AZ15" s="91">
        <v>7</v>
      </c>
      <c r="BA15" s="91">
        <v>0</v>
      </c>
      <c r="BB15" s="91">
        <v>0</v>
      </c>
      <c r="BC15" s="91">
        <v>-5</v>
      </c>
      <c r="BD15" s="91">
        <v>-4</v>
      </c>
      <c r="BE15" s="91">
        <v>0</v>
      </c>
      <c r="BF15" s="91">
        <f t="shared" si="6"/>
        <v>12</v>
      </c>
      <c r="BG15" s="91">
        <v>0</v>
      </c>
      <c r="BH15" s="91">
        <v>0</v>
      </c>
      <c r="BI15" s="91">
        <v>0</v>
      </c>
      <c r="BJ15" s="91">
        <v>3</v>
      </c>
      <c r="BK15" s="91">
        <v>0</v>
      </c>
      <c r="BL15" s="91">
        <v>0</v>
      </c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</row>
    <row r="16" spans="1:235" s="80" customFormat="1" ht="15.75" x14ac:dyDescent="0.25">
      <c r="A16" s="74">
        <v>6</v>
      </c>
      <c r="B16" s="75" t="s">
        <v>193</v>
      </c>
      <c r="C16" s="75" t="s">
        <v>219</v>
      </c>
      <c r="D16" s="46" t="s">
        <v>147</v>
      </c>
      <c r="E16" s="46"/>
      <c r="F16" s="46" t="s">
        <v>173</v>
      </c>
      <c r="G16" s="25" t="s">
        <v>109</v>
      </c>
      <c r="H16" s="87">
        <v>2806216.08</v>
      </c>
      <c r="I16" s="87">
        <v>2812657.37</v>
      </c>
      <c r="J16" s="87">
        <v>42126.97</v>
      </c>
      <c r="K16" s="87">
        <v>2332993.79</v>
      </c>
      <c r="L16" s="87">
        <v>25759.23</v>
      </c>
      <c r="M16" s="87">
        <v>57803.13</v>
      </c>
      <c r="N16" s="87">
        <v>69389.09</v>
      </c>
      <c r="O16" s="87">
        <v>2673615.75</v>
      </c>
      <c r="P16" s="87">
        <v>1.76330238055985</v>
      </c>
      <c r="Q16" s="97" t="s">
        <v>215</v>
      </c>
      <c r="R16" s="97" t="s">
        <v>215</v>
      </c>
      <c r="S16" s="97" t="s">
        <v>215</v>
      </c>
      <c r="T16" s="97" t="s">
        <v>215</v>
      </c>
      <c r="U16" s="97" t="s">
        <v>215</v>
      </c>
      <c r="V16" s="87">
        <v>31066.910000000149</v>
      </c>
      <c r="W16" s="87">
        <v>2369502.4</v>
      </c>
      <c r="X16" s="87">
        <v>405646.77</v>
      </c>
      <c r="Y16" s="92">
        <v>6.5419795073574372E-2</v>
      </c>
      <c r="Z16" s="87">
        <v>181549.8</v>
      </c>
      <c r="AA16" s="87">
        <v>76508.91</v>
      </c>
      <c r="AB16" s="87">
        <v>331.91999999999996</v>
      </c>
      <c r="AC16" s="87">
        <v>6945.75</v>
      </c>
      <c r="AD16" s="87">
        <v>1262.77</v>
      </c>
      <c r="AE16" s="87">
        <v>0</v>
      </c>
      <c r="AF16" s="87">
        <v>0</v>
      </c>
      <c r="AG16" s="87">
        <v>10000</v>
      </c>
      <c r="AH16" s="87">
        <v>4614.57</v>
      </c>
      <c r="AI16" s="87">
        <v>4650</v>
      </c>
      <c r="AJ16" s="87">
        <v>5867.41</v>
      </c>
      <c r="AK16" s="87">
        <v>0</v>
      </c>
      <c r="AL16" s="87">
        <v>0</v>
      </c>
      <c r="AM16" s="87">
        <v>0</v>
      </c>
      <c r="AN16" s="87">
        <v>0</v>
      </c>
      <c r="AO16" s="87">
        <v>38244.239999999998</v>
      </c>
      <c r="AP16" s="92">
        <f t="shared" si="5"/>
        <v>0</v>
      </c>
      <c r="AQ16" s="91">
        <v>0</v>
      </c>
      <c r="AR16" s="91">
        <v>142582.9</v>
      </c>
      <c r="AS16" s="91">
        <v>0</v>
      </c>
      <c r="AT16" s="91">
        <v>0</v>
      </c>
      <c r="AU16" s="91">
        <v>17772.53</v>
      </c>
      <c r="AV16" s="91">
        <v>0</v>
      </c>
      <c r="AW16" s="91">
        <v>0</v>
      </c>
      <c r="AX16" s="91">
        <v>0</v>
      </c>
      <c r="AY16" s="91">
        <v>35</v>
      </c>
      <c r="AZ16" s="91">
        <v>15</v>
      </c>
      <c r="BA16" s="91">
        <v>0</v>
      </c>
      <c r="BB16" s="91">
        <v>-2</v>
      </c>
      <c r="BC16" s="91">
        <v>-5</v>
      </c>
      <c r="BD16" s="91">
        <v>-3</v>
      </c>
      <c r="BE16" s="91">
        <v>0</v>
      </c>
      <c r="BF16" s="91">
        <f t="shared" si="6"/>
        <v>40</v>
      </c>
      <c r="BG16" s="91">
        <v>5</v>
      </c>
      <c r="BH16" s="91">
        <v>2</v>
      </c>
      <c r="BI16" s="91">
        <v>0</v>
      </c>
      <c r="BJ16" s="91">
        <v>1</v>
      </c>
      <c r="BK16" s="91">
        <v>0</v>
      </c>
      <c r="BL16" s="91">
        <v>0</v>
      </c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</row>
    <row r="17" spans="1:235" s="78" customFormat="1" ht="15.75" x14ac:dyDescent="0.25">
      <c r="A17" s="74">
        <v>7</v>
      </c>
      <c r="B17" s="75" t="s">
        <v>120</v>
      </c>
      <c r="C17" s="75" t="s">
        <v>220</v>
      </c>
      <c r="D17" s="46" t="s">
        <v>148</v>
      </c>
      <c r="E17" s="46"/>
      <c r="F17" s="46" t="s">
        <v>149</v>
      </c>
      <c r="G17" s="25" t="s">
        <v>109</v>
      </c>
      <c r="H17" s="87">
        <v>33605.519999999997</v>
      </c>
      <c r="I17" s="87">
        <v>33692.76</v>
      </c>
      <c r="J17" s="87">
        <v>0</v>
      </c>
      <c r="K17" s="87">
        <v>38943.480000000003</v>
      </c>
      <c r="L17" s="87">
        <v>0</v>
      </c>
      <c r="M17" s="87">
        <v>219.89</v>
      </c>
      <c r="N17" s="87">
        <v>833.33</v>
      </c>
      <c r="O17" s="87">
        <v>42349.1</v>
      </c>
      <c r="P17" s="87">
        <v>0</v>
      </c>
      <c r="Q17" s="97" t="s">
        <v>215</v>
      </c>
      <c r="R17" s="97" t="s">
        <v>215</v>
      </c>
      <c r="S17" s="97" t="s">
        <v>215</v>
      </c>
      <c r="T17" s="97" t="s">
        <v>215</v>
      </c>
      <c r="U17" s="97" t="s">
        <v>215</v>
      </c>
      <c r="V17" s="87">
        <v>0</v>
      </c>
      <c r="W17" s="87">
        <v>33605.519999999997</v>
      </c>
      <c r="X17" s="87">
        <v>0</v>
      </c>
      <c r="Y17" s="92">
        <v>7.0000000000000007E-2</v>
      </c>
      <c r="Z17" s="87">
        <v>2352.3863999999999</v>
      </c>
      <c r="AA17" s="87">
        <v>0</v>
      </c>
      <c r="AB17" s="87">
        <v>147.84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87">
        <v>0</v>
      </c>
      <c r="AI17" s="87">
        <v>0</v>
      </c>
      <c r="AJ17" s="87"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820.3</v>
      </c>
      <c r="AP17" s="92">
        <f t="shared" si="5"/>
        <v>0</v>
      </c>
      <c r="AQ17" s="91">
        <v>0</v>
      </c>
      <c r="AR17" s="91">
        <v>1680.28</v>
      </c>
      <c r="AS17" s="91">
        <v>4.0000000001327897E-3</v>
      </c>
      <c r="AT17" s="91">
        <v>0</v>
      </c>
      <c r="AU17" s="91">
        <v>6926.28</v>
      </c>
      <c r="AV17" s="91">
        <v>0</v>
      </c>
      <c r="AW17" s="91">
        <v>0</v>
      </c>
      <c r="AX17" s="91">
        <v>0</v>
      </c>
      <c r="AY17" s="91">
        <v>1</v>
      </c>
      <c r="AZ17" s="91">
        <v>2</v>
      </c>
      <c r="BA17" s="91">
        <v>0</v>
      </c>
      <c r="BB17" s="91">
        <v>0</v>
      </c>
      <c r="BC17" s="91">
        <v>-1</v>
      </c>
      <c r="BD17" s="91">
        <v>0</v>
      </c>
      <c r="BE17" s="91">
        <v>0</v>
      </c>
      <c r="BF17" s="91">
        <f t="shared" si="6"/>
        <v>2</v>
      </c>
      <c r="BG17" s="91">
        <v>0</v>
      </c>
      <c r="BH17" s="91">
        <v>0</v>
      </c>
      <c r="BI17" s="91">
        <v>0</v>
      </c>
      <c r="BJ17" s="91">
        <v>0</v>
      </c>
      <c r="BK17" s="91">
        <v>0</v>
      </c>
      <c r="BL17" s="91">
        <v>0</v>
      </c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</row>
    <row r="18" spans="1:235" s="78" customFormat="1" ht="15.75" x14ac:dyDescent="0.25">
      <c r="A18" s="74">
        <v>7</v>
      </c>
      <c r="B18" s="75" t="s">
        <v>121</v>
      </c>
      <c r="C18" s="75" t="s">
        <v>221</v>
      </c>
      <c r="D18" s="46" t="s">
        <v>150</v>
      </c>
      <c r="E18" s="46"/>
      <c r="F18" s="46" t="s">
        <v>151</v>
      </c>
      <c r="G18" s="25" t="s">
        <v>109</v>
      </c>
      <c r="H18" s="87">
        <v>119608.38</v>
      </c>
      <c r="I18" s="87">
        <v>119660.23</v>
      </c>
      <c r="J18" s="87">
        <v>6118.45</v>
      </c>
      <c r="K18" s="87">
        <v>132223.46</v>
      </c>
      <c r="L18" s="87">
        <v>0</v>
      </c>
      <c r="M18" s="87">
        <v>21402.2</v>
      </c>
      <c r="N18" s="87">
        <v>0</v>
      </c>
      <c r="O18" s="87">
        <v>160626.22</v>
      </c>
      <c r="P18" s="87">
        <v>0</v>
      </c>
      <c r="Q18" s="87">
        <v>0</v>
      </c>
      <c r="R18" s="87">
        <v>31220</v>
      </c>
      <c r="S18" s="87">
        <v>129406.22</v>
      </c>
      <c r="T18" s="92">
        <v>4.3605499774569803E-2</v>
      </c>
      <c r="U18" s="87">
        <v>7000.5565999999999</v>
      </c>
      <c r="V18" s="97" t="s">
        <v>215</v>
      </c>
      <c r="W18" s="97" t="s">
        <v>215</v>
      </c>
      <c r="X18" s="97" t="s">
        <v>215</v>
      </c>
      <c r="Y18" s="97" t="s">
        <v>215</v>
      </c>
      <c r="Z18" s="97" t="s">
        <v>215</v>
      </c>
      <c r="AA18" s="87">
        <v>0</v>
      </c>
      <c r="AB18" s="87">
        <v>54.82</v>
      </c>
      <c r="AC18" s="87">
        <v>7420</v>
      </c>
      <c r="AD18" s="87">
        <v>577.77</v>
      </c>
      <c r="AE18" s="87">
        <v>0</v>
      </c>
      <c r="AF18" s="87">
        <v>0</v>
      </c>
      <c r="AG18" s="87">
        <v>1409.4</v>
      </c>
      <c r="AH18" s="87">
        <v>0</v>
      </c>
      <c r="AI18" s="87">
        <v>0</v>
      </c>
      <c r="AJ18" s="87">
        <v>1229.3599999999999</v>
      </c>
      <c r="AK18" s="87">
        <v>0</v>
      </c>
      <c r="AL18" s="87">
        <v>0</v>
      </c>
      <c r="AM18" s="87">
        <v>0</v>
      </c>
      <c r="AN18" s="87">
        <v>0</v>
      </c>
      <c r="AO18" s="87">
        <v>10658.97</v>
      </c>
      <c r="AP18" s="92">
        <f t="shared" si="5"/>
        <v>0</v>
      </c>
      <c r="AQ18" s="91">
        <v>0</v>
      </c>
      <c r="AR18" s="91">
        <v>0</v>
      </c>
      <c r="AS18" s="91">
        <v>0</v>
      </c>
      <c r="AT18" s="91">
        <v>0</v>
      </c>
      <c r="AU18" s="91">
        <v>2146.41</v>
      </c>
      <c r="AV18" s="91">
        <v>0</v>
      </c>
      <c r="AW18" s="91">
        <v>0</v>
      </c>
      <c r="AX18" s="91">
        <v>0</v>
      </c>
      <c r="AY18" s="91">
        <v>6</v>
      </c>
      <c r="AZ18" s="91">
        <v>0</v>
      </c>
      <c r="BA18" s="91">
        <v>0</v>
      </c>
      <c r="BB18" s="91">
        <v>0</v>
      </c>
      <c r="BC18" s="91">
        <v>0</v>
      </c>
      <c r="BD18" s="91">
        <v>-2</v>
      </c>
      <c r="BE18" s="91">
        <v>0</v>
      </c>
      <c r="BF18" s="91">
        <f t="shared" si="6"/>
        <v>4</v>
      </c>
      <c r="BG18" s="91">
        <v>6</v>
      </c>
      <c r="BH18" s="91">
        <v>0</v>
      </c>
      <c r="BI18" s="91">
        <v>0</v>
      </c>
      <c r="BJ18" s="91">
        <v>0</v>
      </c>
      <c r="BK18" s="91">
        <v>0</v>
      </c>
      <c r="BL18" s="91">
        <v>0</v>
      </c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</row>
    <row r="19" spans="1:235" s="62" customFormat="1" ht="15.75" x14ac:dyDescent="0.25">
      <c r="A19" s="58">
        <v>7</v>
      </c>
      <c r="B19" s="59" t="s">
        <v>122</v>
      </c>
      <c r="C19" s="59" t="s">
        <v>222</v>
      </c>
      <c r="D19" s="60" t="s">
        <v>152</v>
      </c>
      <c r="E19" s="60"/>
      <c r="F19" s="60" t="s">
        <v>149</v>
      </c>
      <c r="G19" s="94" t="s">
        <v>109</v>
      </c>
      <c r="H19" s="88">
        <v>19404</v>
      </c>
      <c r="I19" s="88">
        <v>19404</v>
      </c>
      <c r="J19" s="88">
        <v>0</v>
      </c>
      <c r="K19" s="88">
        <v>14900.02</v>
      </c>
      <c r="L19" s="88">
        <v>947.28</v>
      </c>
      <c r="M19" s="88">
        <v>0</v>
      </c>
      <c r="N19" s="88">
        <v>0</v>
      </c>
      <c r="O19" s="88">
        <v>17787.7</v>
      </c>
      <c r="P19" s="88">
        <v>1</v>
      </c>
      <c r="Q19" s="96" t="s">
        <v>215</v>
      </c>
      <c r="R19" s="96" t="s">
        <v>215</v>
      </c>
      <c r="S19" s="96" t="s">
        <v>215</v>
      </c>
      <c r="T19" s="96" t="s">
        <v>215</v>
      </c>
      <c r="U19" s="96" t="s">
        <v>215</v>
      </c>
      <c r="V19" s="88">
        <v>0</v>
      </c>
      <c r="W19" s="88">
        <v>19404</v>
      </c>
      <c r="X19" s="88">
        <v>0</v>
      </c>
      <c r="Y19" s="89">
        <v>0.1</v>
      </c>
      <c r="Z19" s="88">
        <v>1940.4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0</v>
      </c>
      <c r="AJ19" s="88">
        <v>0</v>
      </c>
      <c r="AK19" s="88">
        <v>0</v>
      </c>
      <c r="AL19" s="88">
        <v>0</v>
      </c>
      <c r="AM19" s="88">
        <v>0</v>
      </c>
      <c r="AN19" s="88">
        <v>0</v>
      </c>
      <c r="AO19" s="88">
        <v>1439.64</v>
      </c>
      <c r="AP19" s="89">
        <f t="shared" si="5"/>
        <v>0</v>
      </c>
      <c r="AQ19" s="90">
        <v>0</v>
      </c>
      <c r="AR19" s="90">
        <v>970</v>
      </c>
      <c r="AS19" s="90">
        <v>0</v>
      </c>
      <c r="AT19" s="90">
        <v>0</v>
      </c>
      <c r="AU19" s="90">
        <v>10137.25</v>
      </c>
      <c r="AV19" s="90">
        <v>0</v>
      </c>
      <c r="AW19" s="90">
        <v>0</v>
      </c>
      <c r="AX19" s="90">
        <v>0</v>
      </c>
      <c r="AY19" s="90">
        <v>1</v>
      </c>
      <c r="AZ19" s="90">
        <v>0</v>
      </c>
      <c r="BA19" s="90">
        <v>0</v>
      </c>
      <c r="BB19" s="90">
        <v>0</v>
      </c>
      <c r="BC19" s="90">
        <v>0</v>
      </c>
      <c r="BD19" s="90">
        <v>0</v>
      </c>
      <c r="BE19" s="90">
        <v>0</v>
      </c>
      <c r="BF19" s="90">
        <f t="shared" si="6"/>
        <v>1</v>
      </c>
      <c r="BG19" s="90">
        <v>0</v>
      </c>
      <c r="BH19" s="90">
        <v>0</v>
      </c>
      <c r="BI19" s="90">
        <v>0</v>
      </c>
      <c r="BJ19" s="90">
        <v>0</v>
      </c>
      <c r="BK19" s="90">
        <v>0</v>
      </c>
      <c r="BL19" s="90">
        <v>0</v>
      </c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</row>
    <row r="20" spans="1:235" s="62" customFormat="1" ht="15.75" x14ac:dyDescent="0.25">
      <c r="A20" s="58">
        <v>8</v>
      </c>
      <c r="B20" s="59" t="s">
        <v>123</v>
      </c>
      <c r="C20" s="59" t="s">
        <v>223</v>
      </c>
      <c r="D20" s="60" t="s">
        <v>153</v>
      </c>
      <c r="E20" s="60"/>
      <c r="F20" s="60" t="s">
        <v>154</v>
      </c>
      <c r="G20" s="94" t="s">
        <v>102</v>
      </c>
      <c r="H20" s="88">
        <v>199813.1</v>
      </c>
      <c r="I20" s="88">
        <v>199824.3</v>
      </c>
      <c r="J20" s="88">
        <v>0</v>
      </c>
      <c r="K20" s="88">
        <v>138769.18</v>
      </c>
      <c r="L20" s="88">
        <v>26965.75</v>
      </c>
      <c r="M20" s="88">
        <v>17847.05</v>
      </c>
      <c r="N20" s="88">
        <v>976.71</v>
      </c>
      <c r="O20" s="88">
        <v>199585.56</v>
      </c>
      <c r="P20" s="88">
        <v>1</v>
      </c>
      <c r="Q20" s="96" t="s">
        <v>215</v>
      </c>
      <c r="R20" s="96" t="s">
        <v>215</v>
      </c>
      <c r="S20" s="96" t="s">
        <v>215</v>
      </c>
      <c r="T20" s="96" t="s">
        <v>215</v>
      </c>
      <c r="U20" s="96" t="s">
        <v>215</v>
      </c>
      <c r="V20" s="88">
        <v>0</v>
      </c>
      <c r="W20" s="88">
        <v>175149.62</v>
      </c>
      <c r="X20" s="88">
        <v>24663.48</v>
      </c>
      <c r="Y20" s="89">
        <v>7.3828362604854231E-2</v>
      </c>
      <c r="Z20" s="88">
        <v>14751.874</v>
      </c>
      <c r="AA20" s="88">
        <v>0</v>
      </c>
      <c r="AB20" s="88">
        <v>22.009999999999998</v>
      </c>
      <c r="AC20" s="88">
        <v>5010</v>
      </c>
      <c r="AD20" s="88">
        <v>383.75</v>
      </c>
      <c r="AE20" s="88">
        <v>0</v>
      </c>
      <c r="AF20" s="88">
        <v>0</v>
      </c>
      <c r="AG20" s="88">
        <v>0</v>
      </c>
      <c r="AH20" s="88">
        <v>0</v>
      </c>
      <c r="AI20" s="88">
        <v>0</v>
      </c>
      <c r="AJ20" s="88">
        <v>151.24</v>
      </c>
      <c r="AK20" s="88">
        <v>0</v>
      </c>
      <c r="AL20" s="88">
        <v>0</v>
      </c>
      <c r="AM20" s="88">
        <v>0</v>
      </c>
      <c r="AN20" s="88">
        <v>0</v>
      </c>
      <c r="AO20" s="88">
        <v>5818.99</v>
      </c>
      <c r="AP20" s="89">
        <f t="shared" si="5"/>
        <v>0</v>
      </c>
      <c r="AQ20" s="90">
        <v>0</v>
      </c>
      <c r="AR20" s="90">
        <v>9990.66</v>
      </c>
      <c r="AS20" s="90">
        <v>4.9999999991996403E-3</v>
      </c>
      <c r="AT20" s="90">
        <v>0</v>
      </c>
      <c r="AU20" s="90">
        <v>3747.72</v>
      </c>
      <c r="AV20" s="90">
        <v>0</v>
      </c>
      <c r="AW20" s="90">
        <v>0</v>
      </c>
      <c r="AX20" s="90">
        <v>0</v>
      </c>
      <c r="AY20" s="90">
        <v>6</v>
      </c>
      <c r="AZ20" s="90">
        <v>3</v>
      </c>
      <c r="BA20" s="90">
        <v>0</v>
      </c>
      <c r="BB20" s="90">
        <v>0</v>
      </c>
      <c r="BC20" s="90">
        <v>0</v>
      </c>
      <c r="BD20" s="90">
        <v>0</v>
      </c>
      <c r="BE20" s="90">
        <v>0</v>
      </c>
      <c r="BF20" s="90">
        <f t="shared" si="6"/>
        <v>9</v>
      </c>
      <c r="BG20" s="90">
        <v>1</v>
      </c>
      <c r="BH20" s="90">
        <v>0</v>
      </c>
      <c r="BI20" s="90">
        <v>0</v>
      </c>
      <c r="BJ20" s="90">
        <v>0</v>
      </c>
      <c r="BK20" s="90">
        <v>0</v>
      </c>
      <c r="BL20" s="90">
        <v>0</v>
      </c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</row>
    <row r="21" spans="1:235" s="20" customFormat="1" ht="15.75" x14ac:dyDescent="0.25">
      <c r="A21" s="22">
        <v>8</v>
      </c>
      <c r="B21" s="81" t="s">
        <v>204</v>
      </c>
      <c r="C21" s="81" t="s">
        <v>224</v>
      </c>
      <c r="D21" s="46" t="s">
        <v>155</v>
      </c>
      <c r="E21" s="46"/>
      <c r="F21" s="46" t="s">
        <v>156</v>
      </c>
      <c r="G21" s="24" t="s">
        <v>102</v>
      </c>
      <c r="H21" s="87">
        <v>261386.13</v>
      </c>
      <c r="I21" s="87">
        <v>261386.13</v>
      </c>
      <c r="J21" s="87">
        <v>1195.49</v>
      </c>
      <c r="K21" s="87">
        <v>153511.54999999999</v>
      </c>
      <c r="L21" s="87">
        <v>14172.58</v>
      </c>
      <c r="M21" s="87">
        <v>66616.69</v>
      </c>
      <c r="N21" s="87">
        <v>14034.56</v>
      </c>
      <c r="O21" s="87">
        <v>265977.78999999998</v>
      </c>
      <c r="P21" s="87">
        <v>1</v>
      </c>
      <c r="Q21" s="97" t="s">
        <v>215</v>
      </c>
      <c r="R21" s="97" t="s">
        <v>215</v>
      </c>
      <c r="S21" s="97" t="s">
        <v>215</v>
      </c>
      <c r="T21" s="97" t="s">
        <v>215</v>
      </c>
      <c r="U21" s="97" t="s">
        <v>215</v>
      </c>
      <c r="V21" s="87">
        <v>1080</v>
      </c>
      <c r="W21" s="87">
        <v>260306.13</v>
      </c>
      <c r="X21" s="87">
        <v>0</v>
      </c>
      <c r="Y21" s="92">
        <v>0.06</v>
      </c>
      <c r="Z21" s="87">
        <v>15617.407800000001</v>
      </c>
      <c r="AA21" s="87">
        <v>0</v>
      </c>
      <c r="AB21" s="87">
        <v>0</v>
      </c>
      <c r="AC21" s="87">
        <v>0</v>
      </c>
      <c r="AD21" s="87">
        <v>0</v>
      </c>
      <c r="AE21" s="87">
        <v>0</v>
      </c>
      <c r="AF21" s="87">
        <v>0</v>
      </c>
      <c r="AG21" s="87">
        <v>0</v>
      </c>
      <c r="AH21" s="87">
        <v>0</v>
      </c>
      <c r="AI21" s="87">
        <v>0</v>
      </c>
      <c r="AJ21" s="87"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6353.06</v>
      </c>
      <c r="AP21" s="92">
        <f t="shared" si="5"/>
        <v>0</v>
      </c>
      <c r="AQ21" s="91">
        <v>0</v>
      </c>
      <c r="AR21" s="91">
        <v>6000</v>
      </c>
      <c r="AS21" s="91">
        <v>0</v>
      </c>
      <c r="AT21" s="91">
        <v>0</v>
      </c>
      <c r="AU21" s="91">
        <v>8335.61</v>
      </c>
      <c r="AV21" s="91">
        <v>0</v>
      </c>
      <c r="AW21" s="91">
        <v>0</v>
      </c>
      <c r="AX21" s="91">
        <v>0</v>
      </c>
      <c r="AY21" s="91">
        <v>18</v>
      </c>
      <c r="AZ21" s="91">
        <v>10</v>
      </c>
      <c r="BA21" s="91">
        <v>0</v>
      </c>
      <c r="BB21" s="91">
        <v>-1</v>
      </c>
      <c r="BC21" s="91">
        <v>-4</v>
      </c>
      <c r="BD21" s="91">
        <v>-6</v>
      </c>
      <c r="BE21" s="91">
        <v>0</v>
      </c>
      <c r="BF21" s="91">
        <f t="shared" si="6"/>
        <v>17</v>
      </c>
      <c r="BG21" s="91">
        <v>0</v>
      </c>
      <c r="BH21" s="91">
        <v>0</v>
      </c>
      <c r="BI21" s="91">
        <v>0</v>
      </c>
      <c r="BJ21" s="91">
        <v>0</v>
      </c>
      <c r="BK21" s="91">
        <v>0</v>
      </c>
      <c r="BL21" s="91">
        <v>0</v>
      </c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</row>
    <row r="22" spans="1:235" s="93" customFormat="1" ht="15.75" x14ac:dyDescent="0.25">
      <c r="A22" s="58">
        <v>9</v>
      </c>
      <c r="B22" s="59" t="s">
        <v>124</v>
      </c>
      <c r="C22" s="59" t="s">
        <v>225</v>
      </c>
      <c r="D22" s="60" t="s">
        <v>157</v>
      </c>
      <c r="E22" s="60"/>
      <c r="F22" s="60" t="s">
        <v>156</v>
      </c>
      <c r="G22" s="72" t="s">
        <v>66</v>
      </c>
      <c r="H22" s="88">
        <v>345643.34</v>
      </c>
      <c r="I22" s="88">
        <v>345643.34</v>
      </c>
      <c r="J22" s="88">
        <v>0</v>
      </c>
      <c r="K22" s="88">
        <v>222965.35</v>
      </c>
      <c r="L22" s="88">
        <v>5461.68</v>
      </c>
      <c r="M22" s="88">
        <v>37091.39</v>
      </c>
      <c r="N22" s="88">
        <v>59731.87</v>
      </c>
      <c r="O22" s="88">
        <v>342368.7</v>
      </c>
      <c r="P22" s="88">
        <v>0.1</v>
      </c>
      <c r="Q22" s="88">
        <v>0</v>
      </c>
      <c r="R22" s="88">
        <v>342368.7</v>
      </c>
      <c r="S22" s="88">
        <v>0</v>
      </c>
      <c r="T22" s="89">
        <v>0.05</v>
      </c>
      <c r="U22" s="88">
        <v>17118.404999999999</v>
      </c>
      <c r="V22" s="96" t="s">
        <v>215</v>
      </c>
      <c r="W22" s="96" t="s">
        <v>215</v>
      </c>
      <c r="X22" s="96" t="s">
        <v>215</v>
      </c>
      <c r="Y22" s="96" t="s">
        <v>215</v>
      </c>
      <c r="Z22" s="96" t="s">
        <v>215</v>
      </c>
      <c r="AA22" s="88">
        <v>0</v>
      </c>
      <c r="AB22" s="88">
        <v>0</v>
      </c>
      <c r="AC22" s="88">
        <v>2758.1</v>
      </c>
      <c r="AD22" s="88">
        <v>223.94</v>
      </c>
      <c r="AE22" s="88">
        <v>548.05999999999995</v>
      </c>
      <c r="AF22" s="88">
        <v>288</v>
      </c>
      <c r="AG22" s="88">
        <v>0</v>
      </c>
      <c r="AH22" s="88">
        <v>585.35</v>
      </c>
      <c r="AI22" s="88">
        <v>0</v>
      </c>
      <c r="AJ22" s="88">
        <v>788.22</v>
      </c>
      <c r="AK22" s="88">
        <v>0</v>
      </c>
      <c r="AL22" s="88">
        <v>89.12</v>
      </c>
      <c r="AM22" s="88">
        <v>391.69</v>
      </c>
      <c r="AN22" s="88">
        <v>0</v>
      </c>
      <c r="AO22" s="88">
        <v>5932.74</v>
      </c>
      <c r="AP22" s="89">
        <f t="shared" si="5"/>
        <v>0</v>
      </c>
      <c r="AQ22" s="90">
        <v>0</v>
      </c>
      <c r="AR22" s="90">
        <v>17118.41</v>
      </c>
      <c r="AS22" s="90">
        <v>0</v>
      </c>
      <c r="AT22" s="90">
        <v>0</v>
      </c>
      <c r="AU22" s="90">
        <v>1418.71</v>
      </c>
      <c r="AV22" s="90">
        <v>0</v>
      </c>
      <c r="AW22" s="90">
        <v>0</v>
      </c>
      <c r="AX22" s="90">
        <v>0</v>
      </c>
      <c r="AY22" s="90">
        <v>39</v>
      </c>
      <c r="AZ22" s="90">
        <v>5</v>
      </c>
      <c r="BA22" s="90">
        <v>-2</v>
      </c>
      <c r="BB22" s="90">
        <v>0</v>
      </c>
      <c r="BC22" s="90">
        <v>-1</v>
      </c>
      <c r="BD22" s="90">
        <v>-1</v>
      </c>
      <c r="BE22" s="90">
        <v>0</v>
      </c>
      <c r="BF22" s="90">
        <f t="shared" si="6"/>
        <v>40</v>
      </c>
      <c r="BG22" s="90">
        <v>0</v>
      </c>
      <c r="BH22" s="90">
        <v>0</v>
      </c>
      <c r="BI22" s="90">
        <v>0</v>
      </c>
      <c r="BJ22" s="90">
        <v>1</v>
      </c>
      <c r="BK22" s="90">
        <v>0</v>
      </c>
      <c r="BL22" s="90">
        <v>0</v>
      </c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</row>
    <row r="23" spans="1:235" s="78" customFormat="1" ht="15.75" x14ac:dyDescent="0.25">
      <c r="A23" s="74">
        <v>9</v>
      </c>
      <c r="B23" s="75" t="s">
        <v>125</v>
      </c>
      <c r="C23" s="75" t="s">
        <v>226</v>
      </c>
      <c r="D23" s="46" t="s">
        <v>158</v>
      </c>
      <c r="E23" s="46"/>
      <c r="F23" s="46" t="s">
        <v>159</v>
      </c>
      <c r="G23" s="79" t="s">
        <v>77</v>
      </c>
      <c r="H23" s="87">
        <v>183100</v>
      </c>
      <c r="I23" s="87">
        <v>183131.79</v>
      </c>
      <c r="J23" s="87">
        <v>0</v>
      </c>
      <c r="K23" s="87">
        <v>127733.92</v>
      </c>
      <c r="L23" s="87">
        <v>0</v>
      </c>
      <c r="M23" s="87">
        <v>0</v>
      </c>
      <c r="N23" s="87">
        <v>37056.080000000002</v>
      </c>
      <c r="O23" s="87">
        <v>183100</v>
      </c>
      <c r="P23" s="87">
        <v>3</v>
      </c>
      <c r="Q23" s="97" t="s">
        <v>215</v>
      </c>
      <c r="R23" s="97" t="s">
        <v>215</v>
      </c>
      <c r="S23" s="97" t="s">
        <v>215</v>
      </c>
      <c r="T23" s="97" t="s">
        <v>215</v>
      </c>
      <c r="U23" s="97" t="s">
        <v>215</v>
      </c>
      <c r="V23" s="87">
        <v>0</v>
      </c>
      <c r="W23" s="87">
        <v>183100</v>
      </c>
      <c r="X23" s="87">
        <v>0</v>
      </c>
      <c r="Y23" s="92">
        <v>0.1</v>
      </c>
      <c r="Z23" s="87">
        <v>18310</v>
      </c>
      <c r="AA23" s="87">
        <v>0</v>
      </c>
      <c r="AB23" s="87">
        <v>54.96</v>
      </c>
      <c r="AC23" s="87">
        <v>0</v>
      </c>
      <c r="AD23" s="87">
        <v>0</v>
      </c>
      <c r="AE23" s="87">
        <v>0</v>
      </c>
      <c r="AF23" s="87">
        <v>157</v>
      </c>
      <c r="AG23" s="87">
        <v>800</v>
      </c>
      <c r="AH23" s="87">
        <v>0</v>
      </c>
      <c r="AI23" s="87">
        <v>600</v>
      </c>
      <c r="AJ23" s="87">
        <v>70</v>
      </c>
      <c r="AK23" s="87">
        <v>0</v>
      </c>
      <c r="AL23" s="87">
        <v>0</v>
      </c>
      <c r="AM23" s="87">
        <v>0</v>
      </c>
      <c r="AN23" s="87">
        <v>0</v>
      </c>
      <c r="AO23" s="87">
        <v>1661</v>
      </c>
      <c r="AP23" s="92">
        <f t="shared" si="5"/>
        <v>0</v>
      </c>
      <c r="AQ23" s="91">
        <v>0</v>
      </c>
      <c r="AR23" s="91">
        <v>9150</v>
      </c>
      <c r="AS23" s="91">
        <v>0</v>
      </c>
      <c r="AT23" s="91">
        <v>0</v>
      </c>
      <c r="AU23" s="91">
        <v>9381.51</v>
      </c>
      <c r="AV23" s="91">
        <v>0</v>
      </c>
      <c r="AW23" s="91">
        <v>0</v>
      </c>
      <c r="AX23" s="91">
        <v>0</v>
      </c>
      <c r="AY23" s="91">
        <v>2</v>
      </c>
      <c r="AZ23" s="91">
        <v>0</v>
      </c>
      <c r="BA23" s="91">
        <v>0</v>
      </c>
      <c r="BB23" s="91">
        <v>0</v>
      </c>
      <c r="BC23" s="91">
        <v>0</v>
      </c>
      <c r="BD23" s="91">
        <v>0</v>
      </c>
      <c r="BE23" s="91">
        <v>0</v>
      </c>
      <c r="BF23" s="91">
        <f t="shared" si="6"/>
        <v>2</v>
      </c>
      <c r="BG23" s="91">
        <v>0</v>
      </c>
      <c r="BH23" s="91">
        <v>0</v>
      </c>
      <c r="BI23" s="91">
        <v>0</v>
      </c>
      <c r="BJ23" s="91">
        <v>0</v>
      </c>
      <c r="BK23" s="91">
        <v>0</v>
      </c>
      <c r="BL23" s="91">
        <v>0</v>
      </c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</row>
    <row r="24" spans="1:235" s="78" customFormat="1" ht="15.75" x14ac:dyDescent="0.25">
      <c r="A24" s="74">
        <v>10</v>
      </c>
      <c r="B24" s="75" t="s">
        <v>126</v>
      </c>
      <c r="C24" s="75" t="s">
        <v>227</v>
      </c>
      <c r="D24" s="46" t="s">
        <v>160</v>
      </c>
      <c r="E24" s="46"/>
      <c r="F24" s="46" t="s">
        <v>159</v>
      </c>
      <c r="G24" s="79" t="s">
        <v>62</v>
      </c>
      <c r="H24" s="87">
        <v>1505857.75</v>
      </c>
      <c r="I24" s="87">
        <v>1544653.86</v>
      </c>
      <c r="J24" s="87">
        <v>2143.3200000000002</v>
      </c>
      <c r="K24" s="87">
        <v>526002.03</v>
      </c>
      <c r="L24" s="87">
        <v>51690.25</v>
      </c>
      <c r="M24" s="87">
        <v>37966.949999999997</v>
      </c>
      <c r="N24" s="87">
        <v>96465.54</v>
      </c>
      <c r="O24" s="87">
        <v>868635.29</v>
      </c>
      <c r="P24" s="87">
        <v>2</v>
      </c>
      <c r="Q24" s="97" t="s">
        <v>215</v>
      </c>
      <c r="R24" s="97" t="s">
        <v>215</v>
      </c>
      <c r="S24" s="97" t="s">
        <v>215</v>
      </c>
      <c r="T24" s="97" t="s">
        <v>215</v>
      </c>
      <c r="U24" s="97" t="s">
        <v>215</v>
      </c>
      <c r="V24" s="87">
        <v>5312.4699999999721</v>
      </c>
      <c r="W24" s="87">
        <v>1491880.37</v>
      </c>
      <c r="X24" s="87">
        <v>8664.91</v>
      </c>
      <c r="Y24" s="92">
        <v>4.9884509849646125E-2</v>
      </c>
      <c r="Z24" s="87">
        <v>74853.965800000005</v>
      </c>
      <c r="AA24" s="87">
        <v>920848.53</v>
      </c>
      <c r="AB24" s="87">
        <v>267.08000000000004</v>
      </c>
      <c r="AC24" s="87">
        <v>0</v>
      </c>
      <c r="AD24" s="87">
        <v>0</v>
      </c>
      <c r="AE24" s="87">
        <v>0</v>
      </c>
      <c r="AF24" s="87">
        <v>0</v>
      </c>
      <c r="AG24" s="87">
        <v>0</v>
      </c>
      <c r="AH24" s="87">
        <v>0</v>
      </c>
      <c r="AI24" s="87">
        <v>0</v>
      </c>
      <c r="AJ24" s="87"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8463.98</v>
      </c>
      <c r="AP24" s="92">
        <f t="shared" si="5"/>
        <v>0</v>
      </c>
      <c r="AQ24" s="91">
        <v>0</v>
      </c>
      <c r="AR24" s="91">
        <v>105183.62</v>
      </c>
      <c r="AS24" s="91">
        <v>0</v>
      </c>
      <c r="AT24" s="91">
        <v>0</v>
      </c>
      <c r="AU24" s="91">
        <v>1.45519152283669E-11</v>
      </c>
      <c r="AV24" s="91">
        <v>0</v>
      </c>
      <c r="AW24" s="91">
        <v>0</v>
      </c>
      <c r="AX24" s="91">
        <v>0</v>
      </c>
      <c r="AY24" s="91">
        <v>21</v>
      </c>
      <c r="AZ24" s="91">
        <v>12</v>
      </c>
      <c r="BA24" s="91">
        <v>0</v>
      </c>
      <c r="BB24" s="91">
        <v>0</v>
      </c>
      <c r="BC24" s="91">
        <v>-3</v>
      </c>
      <c r="BD24" s="91">
        <v>-2</v>
      </c>
      <c r="BE24" s="91">
        <v>0</v>
      </c>
      <c r="BF24" s="91">
        <f t="shared" si="6"/>
        <v>28</v>
      </c>
      <c r="BG24" s="91">
        <v>1</v>
      </c>
      <c r="BH24" s="91">
        <v>1</v>
      </c>
      <c r="BI24" s="91">
        <v>0</v>
      </c>
      <c r="BJ24" s="91">
        <v>1</v>
      </c>
      <c r="BK24" s="91">
        <v>0</v>
      </c>
      <c r="BL24" s="91">
        <v>0</v>
      </c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</row>
    <row r="25" spans="1:235" s="78" customFormat="1" ht="15.75" x14ac:dyDescent="0.25">
      <c r="A25" s="74">
        <v>10</v>
      </c>
      <c r="B25" s="75" t="s">
        <v>127</v>
      </c>
      <c r="C25" s="75" t="s">
        <v>228</v>
      </c>
      <c r="D25" s="46" t="s">
        <v>161</v>
      </c>
      <c r="E25" s="46"/>
      <c r="F25" s="46" t="s">
        <v>144</v>
      </c>
      <c r="G25" s="79" t="s">
        <v>62</v>
      </c>
      <c r="H25" s="87">
        <v>34634.839999999997</v>
      </c>
      <c r="I25" s="87">
        <v>34634.839999999997</v>
      </c>
      <c r="J25" s="87">
        <v>0</v>
      </c>
      <c r="K25" s="87">
        <v>18268.34</v>
      </c>
      <c r="L25" s="87">
        <v>0</v>
      </c>
      <c r="M25" s="87">
        <v>10103.709999999999</v>
      </c>
      <c r="N25" s="87">
        <v>4526.29</v>
      </c>
      <c r="O25" s="87">
        <v>34630.14</v>
      </c>
      <c r="P25" s="87">
        <v>4</v>
      </c>
      <c r="Q25" s="97" t="s">
        <v>215</v>
      </c>
      <c r="R25" s="97" t="s">
        <v>215</v>
      </c>
      <c r="S25" s="97" t="s">
        <v>215</v>
      </c>
      <c r="T25" s="97" t="s">
        <v>215</v>
      </c>
      <c r="U25" s="97" t="s">
        <v>215</v>
      </c>
      <c r="V25" s="87">
        <v>0</v>
      </c>
      <c r="W25" s="87">
        <v>34634.839999999997</v>
      </c>
      <c r="X25" s="87">
        <v>0</v>
      </c>
      <c r="Y25" s="92">
        <v>0.05</v>
      </c>
      <c r="Z25" s="87">
        <v>1731.8019999999999</v>
      </c>
      <c r="AA25" s="87">
        <v>0</v>
      </c>
      <c r="AB25" s="87">
        <v>0</v>
      </c>
      <c r="AC25" s="87">
        <v>888</v>
      </c>
      <c r="AD25" s="87">
        <v>71</v>
      </c>
      <c r="AE25" s="87">
        <v>277</v>
      </c>
      <c r="AF25" s="87">
        <v>240</v>
      </c>
      <c r="AG25" s="87">
        <v>78</v>
      </c>
      <c r="AH25" s="87">
        <v>327.37</v>
      </c>
      <c r="AI25" s="87">
        <v>0</v>
      </c>
      <c r="AJ25" s="87">
        <v>109</v>
      </c>
      <c r="AK25" s="87">
        <v>0</v>
      </c>
      <c r="AL25" s="87">
        <v>11</v>
      </c>
      <c r="AM25" s="87">
        <v>24</v>
      </c>
      <c r="AN25" s="87">
        <v>0</v>
      </c>
      <c r="AO25" s="87">
        <v>3730.25</v>
      </c>
      <c r="AP25" s="92">
        <f t="shared" si="5"/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101.100000000002</v>
      </c>
      <c r="AV25" s="91">
        <v>0</v>
      </c>
      <c r="AW25" s="91">
        <v>0</v>
      </c>
      <c r="AX25" s="91">
        <v>0</v>
      </c>
      <c r="AY25" s="91">
        <v>3</v>
      </c>
      <c r="AZ25" s="91">
        <v>3</v>
      </c>
      <c r="BA25" s="91">
        <v>1</v>
      </c>
      <c r="BB25" s="91">
        <v>-1</v>
      </c>
      <c r="BC25" s="91">
        <v>0</v>
      </c>
      <c r="BD25" s="91">
        <v>-2</v>
      </c>
      <c r="BE25" s="91">
        <v>0</v>
      </c>
      <c r="BF25" s="91">
        <f t="shared" si="6"/>
        <v>4</v>
      </c>
      <c r="BG25" s="91">
        <v>0</v>
      </c>
      <c r="BH25" s="91">
        <v>0</v>
      </c>
      <c r="BI25" s="91">
        <v>0</v>
      </c>
      <c r="BJ25" s="91">
        <v>1</v>
      </c>
      <c r="BK25" s="91">
        <v>0</v>
      </c>
      <c r="BL25" s="91">
        <v>1</v>
      </c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</row>
    <row r="26" spans="1:235" s="20" customFormat="1" ht="15.75" x14ac:dyDescent="0.25">
      <c r="A26" s="22">
        <v>10</v>
      </c>
      <c r="B26" s="23" t="s">
        <v>128</v>
      </c>
      <c r="C26" s="23" t="s">
        <v>229</v>
      </c>
      <c r="D26" s="46" t="s">
        <v>162</v>
      </c>
      <c r="E26" s="46"/>
      <c r="F26" s="46" t="s">
        <v>163</v>
      </c>
      <c r="G26" s="73" t="s">
        <v>61</v>
      </c>
      <c r="H26" s="87">
        <v>90316</v>
      </c>
      <c r="I26" s="87">
        <v>90317</v>
      </c>
      <c r="J26" s="87">
        <v>0</v>
      </c>
      <c r="K26" s="87">
        <v>66309</v>
      </c>
      <c r="L26" s="87">
        <v>4691</v>
      </c>
      <c r="M26" s="87">
        <v>14799</v>
      </c>
      <c r="N26" s="87">
        <v>0</v>
      </c>
      <c r="O26" s="87">
        <v>90315</v>
      </c>
      <c r="P26" s="87">
        <v>1</v>
      </c>
      <c r="Q26" s="87">
        <v>0</v>
      </c>
      <c r="R26" s="87">
        <v>90315</v>
      </c>
      <c r="S26" s="87">
        <v>0</v>
      </c>
      <c r="T26" s="92">
        <v>0.05</v>
      </c>
      <c r="U26" s="87">
        <v>4515.74</v>
      </c>
      <c r="V26" s="97" t="s">
        <v>215</v>
      </c>
      <c r="W26" s="97" t="s">
        <v>215</v>
      </c>
      <c r="X26" s="97" t="s">
        <v>215</v>
      </c>
      <c r="Y26" s="97" t="s">
        <v>215</v>
      </c>
      <c r="Z26" s="97" t="s">
        <v>215</v>
      </c>
      <c r="AA26" s="87">
        <v>0</v>
      </c>
      <c r="AB26" s="87">
        <v>2</v>
      </c>
      <c r="AC26" s="87">
        <v>0</v>
      </c>
      <c r="AD26" s="87">
        <v>0</v>
      </c>
      <c r="AE26" s="87">
        <v>0</v>
      </c>
      <c r="AF26" s="87">
        <v>369</v>
      </c>
      <c r="AG26" s="87">
        <v>0</v>
      </c>
      <c r="AH26" s="87">
        <v>248</v>
      </c>
      <c r="AI26" s="87">
        <v>0</v>
      </c>
      <c r="AJ26" s="87">
        <v>55</v>
      </c>
      <c r="AK26" s="87">
        <v>0</v>
      </c>
      <c r="AL26" s="87">
        <v>0</v>
      </c>
      <c r="AM26" s="87">
        <v>0</v>
      </c>
      <c r="AN26" s="87">
        <v>0</v>
      </c>
      <c r="AO26" s="87">
        <v>940</v>
      </c>
      <c r="AP26" s="92">
        <f t="shared" si="5"/>
        <v>0</v>
      </c>
      <c r="AQ26" s="91">
        <v>0</v>
      </c>
      <c r="AR26" s="91">
        <v>4300</v>
      </c>
      <c r="AS26" s="91">
        <v>0</v>
      </c>
      <c r="AT26" s="91">
        <v>0</v>
      </c>
      <c r="AU26" s="91">
        <v>831</v>
      </c>
      <c r="AV26" s="91">
        <v>0</v>
      </c>
      <c r="AW26" s="91">
        <v>0</v>
      </c>
      <c r="AX26" s="91">
        <v>0</v>
      </c>
      <c r="AY26" s="91">
        <v>7</v>
      </c>
      <c r="AZ26" s="91">
        <v>3</v>
      </c>
      <c r="BA26" s="91">
        <v>-2</v>
      </c>
      <c r="BB26" s="91">
        <v>0</v>
      </c>
      <c r="BC26" s="91">
        <v>-1</v>
      </c>
      <c r="BD26" s="91">
        <v>0</v>
      </c>
      <c r="BE26" s="91">
        <v>0</v>
      </c>
      <c r="BF26" s="91">
        <f t="shared" si="6"/>
        <v>7</v>
      </c>
      <c r="BG26" s="91">
        <v>0</v>
      </c>
      <c r="BH26" s="91">
        <v>0</v>
      </c>
      <c r="BI26" s="91">
        <v>0</v>
      </c>
      <c r="BJ26" s="91">
        <v>0</v>
      </c>
      <c r="BK26" s="91">
        <v>0</v>
      </c>
      <c r="BL26" s="91">
        <v>0</v>
      </c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</row>
    <row r="27" spans="1:235" s="62" customFormat="1" ht="15.75" x14ac:dyDescent="0.25">
      <c r="A27" s="98">
        <v>11</v>
      </c>
      <c r="B27" s="99" t="s">
        <v>207</v>
      </c>
      <c r="C27" s="99" t="s">
        <v>230</v>
      </c>
      <c r="D27" s="60" t="s">
        <v>164</v>
      </c>
      <c r="E27" s="60"/>
      <c r="F27" s="60" t="s">
        <v>156</v>
      </c>
      <c r="G27" s="100" t="s">
        <v>114</v>
      </c>
      <c r="H27" s="88">
        <v>540110.44999999995</v>
      </c>
      <c r="I27" s="88">
        <v>540110.44999999995</v>
      </c>
      <c r="J27" s="88">
        <v>16886.84</v>
      </c>
      <c r="K27" s="88">
        <v>204044.97</v>
      </c>
      <c r="L27" s="88">
        <v>9859.48</v>
      </c>
      <c r="M27" s="88">
        <v>205452.61</v>
      </c>
      <c r="N27" s="88">
        <v>62556.480000000003</v>
      </c>
      <c r="O27" s="88">
        <v>528629.5</v>
      </c>
      <c r="P27" s="88">
        <v>0</v>
      </c>
      <c r="Q27" s="96" t="s">
        <v>215</v>
      </c>
      <c r="R27" s="96" t="s">
        <v>215</v>
      </c>
      <c r="S27" s="96" t="s">
        <v>215</v>
      </c>
      <c r="T27" s="96" t="s">
        <v>215</v>
      </c>
      <c r="U27" s="96" t="s">
        <v>215</v>
      </c>
      <c r="V27" s="88">
        <v>2939.5299999999115</v>
      </c>
      <c r="W27" s="88">
        <v>537170.91999999993</v>
      </c>
      <c r="X27" s="88">
        <v>0</v>
      </c>
      <c r="Y27" s="89">
        <v>5.9782668801207625E-2</v>
      </c>
      <c r="Z27" s="88">
        <v>32113.511200000001</v>
      </c>
      <c r="AA27" s="88">
        <v>0</v>
      </c>
      <c r="AB27" s="88">
        <v>0</v>
      </c>
      <c r="AC27" s="88">
        <v>1557.05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502.32</v>
      </c>
      <c r="AK27" s="88">
        <v>0</v>
      </c>
      <c r="AL27" s="88">
        <v>0</v>
      </c>
      <c r="AM27" s="88">
        <v>0</v>
      </c>
      <c r="AN27" s="88">
        <v>2839.42</v>
      </c>
      <c r="AO27" s="88">
        <v>2839.42</v>
      </c>
      <c r="AP27" s="89">
        <f t="shared" si="5"/>
        <v>1</v>
      </c>
      <c r="AQ27" s="90">
        <v>0</v>
      </c>
      <c r="AR27" s="90">
        <v>26016.73</v>
      </c>
      <c r="AS27" s="90">
        <v>0</v>
      </c>
      <c r="AT27" s="90">
        <v>0</v>
      </c>
      <c r="AU27" s="90">
        <v>14693.48</v>
      </c>
      <c r="AV27" s="90">
        <v>0</v>
      </c>
      <c r="AW27" s="90">
        <v>0</v>
      </c>
      <c r="AX27" s="90">
        <v>0</v>
      </c>
      <c r="AY27" s="90">
        <v>32</v>
      </c>
      <c r="AZ27" s="90">
        <v>17</v>
      </c>
      <c r="BA27" s="90">
        <v>0</v>
      </c>
      <c r="BB27" s="90">
        <v>-1</v>
      </c>
      <c r="BC27" s="90">
        <v>-7</v>
      </c>
      <c r="BD27" s="90">
        <v>-2</v>
      </c>
      <c r="BE27" s="90">
        <v>0</v>
      </c>
      <c r="BF27" s="90">
        <f t="shared" si="6"/>
        <v>39</v>
      </c>
      <c r="BG27" s="90">
        <v>0</v>
      </c>
      <c r="BH27" s="90">
        <v>0</v>
      </c>
      <c r="BI27" s="90">
        <v>0</v>
      </c>
      <c r="BJ27" s="90">
        <v>0</v>
      </c>
      <c r="BK27" s="90">
        <v>2</v>
      </c>
      <c r="BL27" s="90">
        <v>0</v>
      </c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</row>
    <row r="28" spans="1:235" s="20" customFormat="1" ht="15.75" x14ac:dyDescent="0.25">
      <c r="A28" s="22">
        <v>11</v>
      </c>
      <c r="B28" s="23" t="s">
        <v>187</v>
      </c>
      <c r="C28" s="23" t="s">
        <v>217</v>
      </c>
      <c r="D28" s="46" t="s">
        <v>165</v>
      </c>
      <c r="E28" s="46"/>
      <c r="F28" s="46" t="s">
        <v>149</v>
      </c>
      <c r="G28" s="73" t="s">
        <v>114</v>
      </c>
      <c r="H28" s="87">
        <v>1785702.61</v>
      </c>
      <c r="I28" s="87">
        <v>1785702.61</v>
      </c>
      <c r="J28" s="87">
        <v>13193.71</v>
      </c>
      <c r="K28" s="87">
        <v>1203831.0900000001</v>
      </c>
      <c r="L28" s="87">
        <v>39716.35</v>
      </c>
      <c r="M28" s="87">
        <v>146637.96</v>
      </c>
      <c r="N28" s="87">
        <v>92290.01</v>
      </c>
      <c r="O28" s="87">
        <v>1624278.54</v>
      </c>
      <c r="P28" s="87">
        <v>1.1712256390870299</v>
      </c>
      <c r="Q28" s="97" t="s">
        <v>215</v>
      </c>
      <c r="R28" s="97" t="s">
        <v>215</v>
      </c>
      <c r="S28" s="97" t="s">
        <v>215</v>
      </c>
      <c r="T28" s="97" t="s">
        <v>215</v>
      </c>
      <c r="U28" s="97" t="s">
        <v>215</v>
      </c>
      <c r="V28" s="87">
        <v>13161.960000000196</v>
      </c>
      <c r="W28" s="87">
        <v>1772540.65</v>
      </c>
      <c r="X28" s="87">
        <v>0</v>
      </c>
      <c r="Y28" s="92">
        <v>0.08</v>
      </c>
      <c r="Z28" s="87">
        <v>141803.08199999999</v>
      </c>
      <c r="AA28" s="87">
        <v>0</v>
      </c>
      <c r="AB28" s="87">
        <v>0</v>
      </c>
      <c r="AC28" s="87">
        <v>12827.94</v>
      </c>
      <c r="AD28" s="87">
        <v>1018.13</v>
      </c>
      <c r="AE28" s="87">
        <v>1764.63</v>
      </c>
      <c r="AF28" s="87">
        <v>8674.7999999999993</v>
      </c>
      <c r="AG28" s="87">
        <v>1987.88</v>
      </c>
      <c r="AH28" s="87">
        <v>283.3</v>
      </c>
      <c r="AI28" s="87">
        <v>1752</v>
      </c>
      <c r="AJ28" s="87">
        <v>1509.21</v>
      </c>
      <c r="AK28" s="87">
        <v>0</v>
      </c>
      <c r="AL28" s="87">
        <v>0</v>
      </c>
      <c r="AM28" s="87">
        <v>851</v>
      </c>
      <c r="AN28" s="87">
        <v>0</v>
      </c>
      <c r="AO28" s="87">
        <v>43588.17</v>
      </c>
      <c r="AP28" s="92">
        <f t="shared" si="5"/>
        <v>0</v>
      </c>
      <c r="AQ28" s="91">
        <v>0</v>
      </c>
      <c r="AR28" s="91">
        <v>88155</v>
      </c>
      <c r="AS28" s="91">
        <v>0</v>
      </c>
      <c r="AT28" s="91">
        <v>0</v>
      </c>
      <c r="AU28" s="91">
        <v>19252.7</v>
      </c>
      <c r="AV28" s="91">
        <v>0</v>
      </c>
      <c r="AW28" s="91">
        <v>0</v>
      </c>
      <c r="AX28" s="91">
        <v>0</v>
      </c>
      <c r="AY28" s="91">
        <v>58</v>
      </c>
      <c r="AZ28" s="91">
        <v>32</v>
      </c>
      <c r="BA28" s="91">
        <v>0</v>
      </c>
      <c r="BB28" s="91">
        <v>-5</v>
      </c>
      <c r="BC28" s="91">
        <v>-19</v>
      </c>
      <c r="BD28" s="91">
        <v>-6</v>
      </c>
      <c r="BE28" s="91">
        <v>0</v>
      </c>
      <c r="BF28" s="91">
        <f t="shared" si="6"/>
        <v>60</v>
      </c>
      <c r="BG28" s="91">
        <v>0</v>
      </c>
      <c r="BH28" s="91">
        <v>0</v>
      </c>
      <c r="BI28" s="91">
        <v>0</v>
      </c>
      <c r="BJ28" s="91">
        <v>6</v>
      </c>
      <c r="BK28" s="91">
        <v>0</v>
      </c>
      <c r="BL28" s="91">
        <v>0</v>
      </c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</row>
    <row r="29" spans="1:235" s="78" customFormat="1" ht="15.75" x14ac:dyDescent="0.25">
      <c r="A29" s="74">
        <v>12</v>
      </c>
      <c r="B29" s="75" t="s">
        <v>129</v>
      </c>
      <c r="C29" s="75" t="s">
        <v>231</v>
      </c>
      <c r="D29" s="46" t="s">
        <v>166</v>
      </c>
      <c r="E29" s="46"/>
      <c r="F29" s="46" t="s">
        <v>167</v>
      </c>
      <c r="G29" s="79" t="s">
        <v>59</v>
      </c>
      <c r="H29" s="87">
        <v>206715.29</v>
      </c>
      <c r="I29" s="87">
        <v>206715.29</v>
      </c>
      <c r="J29" s="87">
        <v>89135.19</v>
      </c>
      <c r="K29" s="87">
        <v>57920.69</v>
      </c>
      <c r="L29" s="87">
        <v>27754.09</v>
      </c>
      <c r="M29" s="87">
        <v>38120.089999999997</v>
      </c>
      <c r="N29" s="87">
        <v>73827.539999999994</v>
      </c>
      <c r="O29" s="87">
        <v>246378.69</v>
      </c>
      <c r="P29" s="87">
        <v>2</v>
      </c>
      <c r="Q29" s="87">
        <v>22398.110000000015</v>
      </c>
      <c r="R29" s="87">
        <v>223980.58</v>
      </c>
      <c r="S29" s="87">
        <v>0</v>
      </c>
      <c r="T29" s="92">
        <v>0.1</v>
      </c>
      <c r="U29" s="87">
        <v>22398.108</v>
      </c>
      <c r="V29" s="97" t="s">
        <v>215</v>
      </c>
      <c r="W29" s="97" t="s">
        <v>215</v>
      </c>
      <c r="X29" s="97" t="s">
        <v>215</v>
      </c>
      <c r="Y29" s="97" t="s">
        <v>215</v>
      </c>
      <c r="Z29" s="97" t="s">
        <v>215</v>
      </c>
      <c r="AA29" s="87">
        <v>0</v>
      </c>
      <c r="AB29" s="87">
        <v>0</v>
      </c>
      <c r="AC29" s="87">
        <v>6715.28</v>
      </c>
      <c r="AD29" s="87">
        <v>520.16999999999996</v>
      </c>
      <c r="AE29" s="87">
        <v>495.78</v>
      </c>
      <c r="AF29" s="87">
        <v>1884.19</v>
      </c>
      <c r="AG29" s="87">
        <v>0</v>
      </c>
      <c r="AH29" s="87">
        <v>615.19000000000005</v>
      </c>
      <c r="AI29" s="87">
        <v>0</v>
      </c>
      <c r="AJ29" s="87">
        <v>1341.43</v>
      </c>
      <c r="AK29" s="87">
        <v>3415.84</v>
      </c>
      <c r="AL29" s="87">
        <v>123.05</v>
      </c>
      <c r="AM29" s="87">
        <v>0</v>
      </c>
      <c r="AN29" s="87">
        <v>11799.28</v>
      </c>
      <c r="AO29" s="87">
        <v>18282.66</v>
      </c>
      <c r="AP29" s="92">
        <f t="shared" si="5"/>
        <v>0.64538092378242562</v>
      </c>
      <c r="AQ29" s="91">
        <v>0</v>
      </c>
      <c r="AR29" s="91">
        <v>5938.55</v>
      </c>
      <c r="AS29" s="91">
        <v>0</v>
      </c>
      <c r="AT29" s="91">
        <v>0</v>
      </c>
      <c r="AU29" s="91">
        <v>4.5299999999979299</v>
      </c>
      <c r="AV29" s="91">
        <v>0</v>
      </c>
      <c r="AW29" s="91">
        <v>0</v>
      </c>
      <c r="AX29" s="91">
        <v>0</v>
      </c>
      <c r="AY29" s="91">
        <v>26</v>
      </c>
      <c r="AZ29" s="91">
        <v>18</v>
      </c>
      <c r="BA29" s="91">
        <v>0</v>
      </c>
      <c r="BB29" s="91">
        <v>-1</v>
      </c>
      <c r="BC29" s="91">
        <v>-5</v>
      </c>
      <c r="BD29" s="91">
        <v>-7</v>
      </c>
      <c r="BE29" s="91">
        <v>0</v>
      </c>
      <c r="BF29" s="91">
        <f t="shared" si="6"/>
        <v>31</v>
      </c>
      <c r="BG29" s="91">
        <v>0</v>
      </c>
      <c r="BH29" s="91">
        <v>2</v>
      </c>
      <c r="BI29" s="91">
        <v>0</v>
      </c>
      <c r="BJ29" s="91">
        <v>3</v>
      </c>
      <c r="BK29" s="91">
        <v>1</v>
      </c>
      <c r="BL29" s="91">
        <v>1</v>
      </c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</row>
    <row r="30" spans="1:235" s="20" customFormat="1" ht="15.75" x14ac:dyDescent="0.25">
      <c r="A30" s="22">
        <v>13</v>
      </c>
      <c r="B30" s="23" t="s">
        <v>130</v>
      </c>
      <c r="C30" s="23" t="s">
        <v>232</v>
      </c>
      <c r="D30" s="46" t="s">
        <v>168</v>
      </c>
      <c r="E30" s="46"/>
      <c r="F30" s="46"/>
      <c r="G30" s="73" t="s">
        <v>72</v>
      </c>
      <c r="H30" s="87">
        <v>1255535.68</v>
      </c>
      <c r="I30" s="87">
        <v>1276716.3700000001</v>
      </c>
      <c r="J30" s="87">
        <v>147796.88</v>
      </c>
      <c r="K30" s="87">
        <v>796931.35</v>
      </c>
      <c r="L30" s="87">
        <v>16818.88</v>
      </c>
      <c r="M30" s="87">
        <v>175985.93</v>
      </c>
      <c r="N30" s="87">
        <v>18349.59</v>
      </c>
      <c r="O30" s="87">
        <v>1085327.26</v>
      </c>
      <c r="P30" s="87">
        <v>1.0309150425698399</v>
      </c>
      <c r="Q30" s="87">
        <v>22180.689999999944</v>
      </c>
      <c r="R30" s="87">
        <v>1063146.57</v>
      </c>
      <c r="S30" s="87">
        <v>0</v>
      </c>
      <c r="T30" s="92">
        <v>0.1</v>
      </c>
      <c r="U30" s="87">
        <v>55060.817000000003</v>
      </c>
      <c r="V30" s="97" t="s">
        <v>215</v>
      </c>
      <c r="W30" s="97" t="s">
        <v>215</v>
      </c>
      <c r="X30" s="97" t="s">
        <v>215</v>
      </c>
      <c r="Y30" s="97" t="s">
        <v>215</v>
      </c>
      <c r="Z30" s="97" t="s">
        <v>215</v>
      </c>
      <c r="AA30" s="87">
        <v>1261366.8400000001</v>
      </c>
      <c r="AB30" s="87">
        <v>0</v>
      </c>
      <c r="AC30" s="87">
        <v>17172</v>
      </c>
      <c r="AD30" s="87">
        <v>0</v>
      </c>
      <c r="AE30" s="87">
        <v>0</v>
      </c>
      <c r="AF30" s="87">
        <v>0</v>
      </c>
      <c r="AG30" s="87">
        <v>0</v>
      </c>
      <c r="AH30" s="87">
        <v>0</v>
      </c>
      <c r="AI30" s="87">
        <v>300</v>
      </c>
      <c r="AJ30" s="87">
        <v>351.87</v>
      </c>
      <c r="AK30" s="87">
        <v>0</v>
      </c>
      <c r="AL30" s="87">
        <v>0</v>
      </c>
      <c r="AM30" s="87">
        <v>0</v>
      </c>
      <c r="AN30" s="87">
        <v>17523.87</v>
      </c>
      <c r="AO30" s="87">
        <v>18361.66</v>
      </c>
      <c r="AP30" s="92">
        <f t="shared" si="5"/>
        <v>0.95437286171293878</v>
      </c>
      <c r="AQ30" s="91">
        <v>0</v>
      </c>
      <c r="AR30" s="91">
        <v>58879.85</v>
      </c>
      <c r="AS30" s="91">
        <v>0</v>
      </c>
      <c r="AT30" s="91">
        <v>0</v>
      </c>
      <c r="AU30" s="91">
        <v>9.9999999999927205</v>
      </c>
      <c r="AV30" s="91">
        <v>0</v>
      </c>
      <c r="AW30" s="91">
        <v>0</v>
      </c>
      <c r="AX30" s="91">
        <v>0</v>
      </c>
      <c r="AY30" s="91">
        <v>37</v>
      </c>
      <c r="AZ30" s="91">
        <v>23</v>
      </c>
      <c r="BA30" s="91">
        <v>0</v>
      </c>
      <c r="BB30" s="91">
        <v>0</v>
      </c>
      <c r="BC30" s="91">
        <v>-8</v>
      </c>
      <c r="BD30" s="91">
        <v>-3</v>
      </c>
      <c r="BE30" s="91">
        <v>0</v>
      </c>
      <c r="BF30" s="91">
        <f t="shared" si="6"/>
        <v>49</v>
      </c>
      <c r="BG30" s="91">
        <v>0</v>
      </c>
      <c r="BH30" s="91">
        <v>1</v>
      </c>
      <c r="BI30" s="91">
        <v>0</v>
      </c>
      <c r="BJ30" s="91">
        <v>0</v>
      </c>
      <c r="BK30" s="91">
        <v>2</v>
      </c>
      <c r="BL30" s="91">
        <v>0</v>
      </c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</row>
    <row r="31" spans="1:235" s="62" customFormat="1" ht="15.75" x14ac:dyDescent="0.25">
      <c r="A31" s="58">
        <v>13</v>
      </c>
      <c r="B31" s="59" t="s">
        <v>131</v>
      </c>
      <c r="C31" s="59" t="s">
        <v>233</v>
      </c>
      <c r="D31" s="60" t="s">
        <v>169</v>
      </c>
      <c r="E31" s="60"/>
      <c r="F31" s="60" t="s">
        <v>170</v>
      </c>
      <c r="G31" s="72" t="s">
        <v>17</v>
      </c>
      <c r="H31" s="88">
        <v>1018333.51</v>
      </c>
      <c r="I31" s="88">
        <v>1018333.51</v>
      </c>
      <c r="J31" s="88">
        <v>55673.8</v>
      </c>
      <c r="K31" s="88">
        <v>1034433.83</v>
      </c>
      <c r="L31" s="88">
        <v>9173.7199999999993</v>
      </c>
      <c r="M31" s="88">
        <v>11941.79</v>
      </c>
      <c r="N31" s="88">
        <v>5715.74</v>
      </c>
      <c r="O31" s="88">
        <v>1132557.8600000001</v>
      </c>
      <c r="P31" s="88">
        <v>4.0170000000000003</v>
      </c>
      <c r="Q31" s="96" t="s">
        <v>215</v>
      </c>
      <c r="R31" s="96" t="s">
        <v>215</v>
      </c>
      <c r="S31" s="96" t="s">
        <v>215</v>
      </c>
      <c r="T31" s="96" t="s">
        <v>215</v>
      </c>
      <c r="U31" s="96" t="s">
        <v>215</v>
      </c>
      <c r="V31" s="88">
        <v>70500.444900000002</v>
      </c>
      <c r="W31" s="88">
        <v>921052.26</v>
      </c>
      <c r="X31" s="88">
        <v>26780.81</v>
      </c>
      <c r="Y31" s="89">
        <v>7.3728535131191403E-2</v>
      </c>
      <c r="Z31" s="88">
        <v>71292.783800000005</v>
      </c>
      <c r="AA31" s="88">
        <v>0</v>
      </c>
      <c r="AB31" s="88">
        <v>0</v>
      </c>
      <c r="AC31" s="88">
        <v>3783.25</v>
      </c>
      <c r="AD31" s="88">
        <v>0</v>
      </c>
      <c r="AE31" s="88">
        <v>0</v>
      </c>
      <c r="AF31" s="88">
        <v>0</v>
      </c>
      <c r="AG31" s="88">
        <v>4120.5</v>
      </c>
      <c r="AH31" s="88">
        <v>2400</v>
      </c>
      <c r="AI31" s="88">
        <v>300</v>
      </c>
      <c r="AJ31" s="88">
        <v>3176.83</v>
      </c>
      <c r="AK31" s="88">
        <v>0</v>
      </c>
      <c r="AL31" s="88">
        <v>0</v>
      </c>
      <c r="AM31" s="88">
        <v>0</v>
      </c>
      <c r="AN31" s="88">
        <v>4872.34</v>
      </c>
      <c r="AO31" s="88">
        <v>18455.79</v>
      </c>
      <c r="AP31" s="89">
        <f t="shared" si="5"/>
        <v>0.26400061985967549</v>
      </c>
      <c r="AQ31" s="90">
        <v>0</v>
      </c>
      <c r="AR31" s="90">
        <v>51130.080000000002</v>
      </c>
      <c r="AS31" s="90">
        <v>213.404499999997</v>
      </c>
      <c r="AT31" s="90">
        <v>0</v>
      </c>
      <c r="AU31" s="90">
        <v>8237.8799999999792</v>
      </c>
      <c r="AV31" s="90">
        <v>0</v>
      </c>
      <c r="AW31" s="90">
        <v>0</v>
      </c>
      <c r="AX31" s="90">
        <v>0</v>
      </c>
      <c r="AY31" s="90">
        <v>32</v>
      </c>
      <c r="AZ31" s="90">
        <v>8</v>
      </c>
      <c r="BA31" s="90">
        <v>0</v>
      </c>
      <c r="BB31" s="90">
        <v>-1</v>
      </c>
      <c r="BC31" s="90">
        <v>-7</v>
      </c>
      <c r="BD31" s="90">
        <v>0</v>
      </c>
      <c r="BE31" s="90">
        <v>0</v>
      </c>
      <c r="BF31" s="90">
        <f t="shared" si="6"/>
        <v>32</v>
      </c>
      <c r="BG31" s="90">
        <v>0</v>
      </c>
      <c r="BH31" s="90">
        <v>0</v>
      </c>
      <c r="BI31" s="90">
        <v>0</v>
      </c>
      <c r="BJ31" s="90">
        <v>0</v>
      </c>
      <c r="BK31" s="90">
        <v>0</v>
      </c>
      <c r="BL31" s="90">
        <v>0</v>
      </c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</row>
    <row r="32" spans="1:235" s="20" customFormat="1" ht="15.75" x14ac:dyDescent="0.25">
      <c r="A32" s="22">
        <v>17</v>
      </c>
      <c r="B32" s="23" t="s">
        <v>132</v>
      </c>
      <c r="C32" s="46" t="s">
        <v>234</v>
      </c>
      <c r="D32" s="46" t="s">
        <v>171</v>
      </c>
      <c r="E32" s="46"/>
      <c r="F32" s="46" t="s">
        <v>144</v>
      </c>
      <c r="G32" s="73" t="s">
        <v>24</v>
      </c>
      <c r="H32" s="87">
        <v>1032789.65</v>
      </c>
      <c r="I32" s="87">
        <v>1034086.68</v>
      </c>
      <c r="J32" s="87">
        <v>8303.84</v>
      </c>
      <c r="K32" s="87">
        <v>873670.6</v>
      </c>
      <c r="L32" s="87">
        <v>17115.18</v>
      </c>
      <c r="M32" s="87">
        <v>144948.1</v>
      </c>
      <c r="N32" s="87">
        <v>27412.36</v>
      </c>
      <c r="O32" s="87">
        <v>1136886.22</v>
      </c>
      <c r="P32" s="87">
        <v>0</v>
      </c>
      <c r="Q32" s="97" t="s">
        <v>215</v>
      </c>
      <c r="R32" s="97" t="s">
        <v>215</v>
      </c>
      <c r="S32" s="97" t="s">
        <v>215</v>
      </c>
      <c r="T32" s="97" t="s">
        <v>215</v>
      </c>
      <c r="U32" s="97" t="s">
        <v>215</v>
      </c>
      <c r="V32" s="87">
        <v>0</v>
      </c>
      <c r="W32" s="87">
        <v>631406.66999999993</v>
      </c>
      <c r="X32" s="87">
        <v>442978.78</v>
      </c>
      <c r="Y32" s="92">
        <v>6.8647436448436641E-2</v>
      </c>
      <c r="Z32" s="87">
        <v>73739.976899999994</v>
      </c>
      <c r="AA32" s="87">
        <v>44250</v>
      </c>
      <c r="AB32" s="87">
        <v>0</v>
      </c>
      <c r="AC32" s="87">
        <v>0</v>
      </c>
      <c r="AD32" s="87">
        <v>0</v>
      </c>
      <c r="AE32" s="87">
        <v>0</v>
      </c>
      <c r="AF32" s="87">
        <v>1440</v>
      </c>
      <c r="AG32" s="87">
        <v>0</v>
      </c>
      <c r="AH32" s="87">
        <v>593.5</v>
      </c>
      <c r="AI32" s="87">
        <v>9091.93</v>
      </c>
      <c r="AJ32" s="87">
        <v>5412.45</v>
      </c>
      <c r="AK32" s="87">
        <v>0</v>
      </c>
      <c r="AL32" s="87">
        <v>996.06</v>
      </c>
      <c r="AM32" s="87">
        <v>0</v>
      </c>
      <c r="AN32" s="87">
        <v>10821.93</v>
      </c>
      <c r="AO32" s="87">
        <v>18952.310000000001</v>
      </c>
      <c r="AP32" s="92">
        <f t="shared" si="5"/>
        <v>0.57100849447903712</v>
      </c>
      <c r="AQ32" s="91">
        <v>0</v>
      </c>
      <c r="AR32" s="91">
        <v>53436.79</v>
      </c>
      <c r="AS32" s="91">
        <v>0</v>
      </c>
      <c r="AT32" s="91">
        <v>0</v>
      </c>
      <c r="AU32" s="91">
        <v>11138.42</v>
      </c>
      <c r="AV32" s="91">
        <v>0</v>
      </c>
      <c r="AW32" s="91">
        <v>0</v>
      </c>
      <c r="AX32" s="91">
        <v>0</v>
      </c>
      <c r="AY32" s="91">
        <v>21</v>
      </c>
      <c r="AZ32" s="91">
        <v>5</v>
      </c>
      <c r="BA32" s="91">
        <v>0</v>
      </c>
      <c r="BB32" s="91">
        <v>0</v>
      </c>
      <c r="BC32" s="91">
        <v>-5</v>
      </c>
      <c r="BD32" s="91">
        <v>-3</v>
      </c>
      <c r="BE32" s="91">
        <v>0</v>
      </c>
      <c r="BF32" s="91">
        <f t="shared" si="6"/>
        <v>18</v>
      </c>
      <c r="BG32" s="91">
        <v>2</v>
      </c>
      <c r="BH32" s="91">
        <v>1</v>
      </c>
      <c r="BI32" s="91">
        <v>0</v>
      </c>
      <c r="BJ32" s="91">
        <v>3</v>
      </c>
      <c r="BK32" s="91">
        <v>0</v>
      </c>
      <c r="BL32" s="91">
        <v>0</v>
      </c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</row>
    <row r="33" spans="1:235" s="80" customFormat="1" ht="15.75" x14ac:dyDescent="0.25">
      <c r="A33" s="74">
        <v>17</v>
      </c>
      <c r="B33" s="75" t="s">
        <v>133</v>
      </c>
      <c r="C33" s="75" t="s">
        <v>216</v>
      </c>
      <c r="D33" s="46" t="s">
        <v>174</v>
      </c>
      <c r="E33" s="46"/>
      <c r="F33" s="46" t="s">
        <v>156</v>
      </c>
      <c r="G33" s="79" t="s">
        <v>192</v>
      </c>
      <c r="H33" s="87">
        <v>966605.33</v>
      </c>
      <c r="I33" s="87">
        <v>966605.33</v>
      </c>
      <c r="J33" s="87">
        <v>20863.349999999999</v>
      </c>
      <c r="K33" s="87">
        <v>631628.81000000006</v>
      </c>
      <c r="L33" s="87">
        <v>17853.14</v>
      </c>
      <c r="M33" s="87">
        <v>259356.53</v>
      </c>
      <c r="N33" s="87">
        <v>7101.92</v>
      </c>
      <c r="O33" s="87">
        <v>975460.19</v>
      </c>
      <c r="P33" s="87">
        <v>1</v>
      </c>
      <c r="Q33" s="97" t="s">
        <v>215</v>
      </c>
      <c r="R33" s="97" t="s">
        <v>215</v>
      </c>
      <c r="S33" s="97" t="s">
        <v>215</v>
      </c>
      <c r="T33" s="97" t="s">
        <v>215</v>
      </c>
      <c r="U33" s="97" t="s">
        <v>215</v>
      </c>
      <c r="V33" s="87">
        <v>0</v>
      </c>
      <c r="W33" s="87">
        <v>730075.1</v>
      </c>
      <c r="X33" s="87">
        <v>231814.08</v>
      </c>
      <c r="Y33" s="92">
        <v>6.1878052937449607E-2</v>
      </c>
      <c r="Z33" s="87">
        <v>59519.789599999996</v>
      </c>
      <c r="AA33" s="87">
        <v>0</v>
      </c>
      <c r="AB33" s="87">
        <v>0</v>
      </c>
      <c r="AC33" s="87">
        <v>0</v>
      </c>
      <c r="AD33" s="87">
        <v>0</v>
      </c>
      <c r="AE33" s="87">
        <v>0</v>
      </c>
      <c r="AF33" s="87">
        <v>2220</v>
      </c>
      <c r="AG33" s="87">
        <v>0</v>
      </c>
      <c r="AH33" s="87">
        <v>699.95</v>
      </c>
      <c r="AI33" s="87">
        <v>9518.94</v>
      </c>
      <c r="AJ33" s="87">
        <v>1879.0900000000001</v>
      </c>
      <c r="AK33" s="87">
        <v>0</v>
      </c>
      <c r="AL33" s="87">
        <v>470.04</v>
      </c>
      <c r="AM33" s="87">
        <v>0</v>
      </c>
      <c r="AN33" s="87">
        <v>0</v>
      </c>
      <c r="AO33" s="87">
        <v>14963.02</v>
      </c>
      <c r="AP33" s="92">
        <f t="shared" si="5"/>
        <v>0</v>
      </c>
      <c r="AQ33" s="91">
        <v>0</v>
      </c>
      <c r="AR33" s="91">
        <v>45360.75</v>
      </c>
      <c r="AS33" s="91">
        <v>0</v>
      </c>
      <c r="AT33" s="91">
        <v>0</v>
      </c>
      <c r="AU33" s="91">
        <v>451.06999999999198</v>
      </c>
      <c r="AV33" s="91">
        <v>0</v>
      </c>
      <c r="AW33" s="91">
        <v>0</v>
      </c>
      <c r="AX33" s="91">
        <v>0</v>
      </c>
      <c r="AY33" s="91">
        <v>21</v>
      </c>
      <c r="AZ33" s="91">
        <v>3</v>
      </c>
      <c r="BA33" s="91">
        <v>0</v>
      </c>
      <c r="BB33" s="91">
        <v>0</v>
      </c>
      <c r="BC33" s="91">
        <v>-4</v>
      </c>
      <c r="BD33" s="91">
        <v>-5</v>
      </c>
      <c r="BE33" s="91">
        <v>0</v>
      </c>
      <c r="BF33" s="91">
        <f t="shared" si="6"/>
        <v>15</v>
      </c>
      <c r="BG33" s="91">
        <v>0</v>
      </c>
      <c r="BH33" s="91">
        <v>1</v>
      </c>
      <c r="BI33" s="91">
        <v>0</v>
      </c>
      <c r="BJ33" s="91">
        <v>2</v>
      </c>
      <c r="BK33" s="91">
        <v>2</v>
      </c>
      <c r="BL33" s="91">
        <v>0</v>
      </c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</row>
    <row r="34" spans="1:235" s="80" customFormat="1" ht="15.75" x14ac:dyDescent="0.25">
      <c r="A34" s="74">
        <v>17</v>
      </c>
      <c r="B34" s="75" t="s">
        <v>188</v>
      </c>
      <c r="C34" s="75" t="s">
        <v>229</v>
      </c>
      <c r="D34" s="46" t="s">
        <v>172</v>
      </c>
      <c r="E34" s="46"/>
      <c r="F34" s="46" t="s">
        <v>156</v>
      </c>
      <c r="G34" s="79" t="s">
        <v>24</v>
      </c>
      <c r="H34" s="87">
        <v>1046464.42</v>
      </c>
      <c r="I34" s="87">
        <v>1046464.42</v>
      </c>
      <c r="J34" s="87">
        <v>51932.57</v>
      </c>
      <c r="K34" s="87">
        <v>629826.91</v>
      </c>
      <c r="L34" s="87">
        <v>75495.070000000007</v>
      </c>
      <c r="M34" s="87">
        <v>148883.71</v>
      </c>
      <c r="N34" s="87">
        <v>127921.33</v>
      </c>
      <c r="O34" s="87">
        <v>1058908.92</v>
      </c>
      <c r="P34" s="87">
        <v>0.35</v>
      </c>
      <c r="Q34" s="97" t="s">
        <v>215</v>
      </c>
      <c r="R34" s="97" t="s">
        <v>215</v>
      </c>
      <c r="S34" s="97" t="s">
        <v>215</v>
      </c>
      <c r="T34" s="97" t="s">
        <v>215</v>
      </c>
      <c r="U34" s="97" t="s">
        <v>215</v>
      </c>
      <c r="V34" s="87">
        <v>-1331.6199999999953</v>
      </c>
      <c r="W34" s="87">
        <v>906961.63</v>
      </c>
      <c r="X34" s="87">
        <v>140834.41</v>
      </c>
      <c r="Y34" s="92">
        <v>7.3279493115854882E-2</v>
      </c>
      <c r="Z34" s="87">
        <v>76781.902700000006</v>
      </c>
      <c r="AA34" s="87">
        <v>0</v>
      </c>
      <c r="AB34" s="87">
        <v>0</v>
      </c>
      <c r="AC34" s="87">
        <v>0</v>
      </c>
      <c r="AD34" s="87">
        <v>0</v>
      </c>
      <c r="AE34" s="87">
        <v>0</v>
      </c>
      <c r="AF34" s="87">
        <v>1879.8</v>
      </c>
      <c r="AG34" s="87">
        <v>11420.97</v>
      </c>
      <c r="AH34" s="87">
        <v>1763.21</v>
      </c>
      <c r="AI34" s="87">
        <v>3903.61</v>
      </c>
      <c r="AJ34" s="87">
        <v>1831.3200000000002</v>
      </c>
      <c r="AK34" s="87">
        <v>0</v>
      </c>
      <c r="AL34" s="87">
        <v>0</v>
      </c>
      <c r="AM34" s="87">
        <v>1185.57</v>
      </c>
      <c r="AN34" s="87">
        <v>0</v>
      </c>
      <c r="AO34" s="87">
        <v>22779.13</v>
      </c>
      <c r="AP34" s="92">
        <f t="shared" si="5"/>
        <v>0</v>
      </c>
      <c r="AQ34" s="91">
        <v>0</v>
      </c>
      <c r="AR34" s="91">
        <v>52389.8</v>
      </c>
      <c r="AS34" s="91">
        <v>0</v>
      </c>
      <c r="AT34" s="91">
        <v>0</v>
      </c>
      <c r="AU34" s="91">
        <v>13834.35</v>
      </c>
      <c r="AV34" s="91">
        <v>0</v>
      </c>
      <c r="AW34" s="91">
        <v>0</v>
      </c>
      <c r="AX34" s="91">
        <v>0</v>
      </c>
      <c r="AY34" s="91">
        <v>12</v>
      </c>
      <c r="AZ34" s="91">
        <v>5</v>
      </c>
      <c r="BA34" s="91">
        <v>4</v>
      </c>
      <c r="BB34" s="91">
        <v>-1</v>
      </c>
      <c r="BC34" s="91">
        <v>-4</v>
      </c>
      <c r="BD34" s="91">
        <v>-7</v>
      </c>
      <c r="BE34" s="91">
        <v>0</v>
      </c>
      <c r="BF34" s="91">
        <f t="shared" si="6"/>
        <v>9</v>
      </c>
      <c r="BG34" s="91">
        <v>1</v>
      </c>
      <c r="BH34" s="91">
        <v>1</v>
      </c>
      <c r="BI34" s="91">
        <v>0</v>
      </c>
      <c r="BJ34" s="91">
        <v>4</v>
      </c>
      <c r="BK34" s="91">
        <v>2</v>
      </c>
      <c r="BL34" s="91">
        <v>0</v>
      </c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</row>
    <row r="35" spans="1:235" s="78" customFormat="1" ht="15.75" x14ac:dyDescent="0.25">
      <c r="A35" s="74">
        <v>18</v>
      </c>
      <c r="B35" s="76" t="s">
        <v>134</v>
      </c>
      <c r="C35" s="76" t="s">
        <v>235</v>
      </c>
      <c r="D35" s="46" t="s">
        <v>175</v>
      </c>
      <c r="E35" s="46"/>
      <c r="F35" s="46" t="s">
        <v>149</v>
      </c>
      <c r="G35" s="79" t="s">
        <v>196</v>
      </c>
      <c r="H35" s="87">
        <v>4476376.03</v>
      </c>
      <c r="I35" s="87">
        <v>4557600.66</v>
      </c>
      <c r="J35" s="87">
        <v>9557.7800000000007</v>
      </c>
      <c r="K35" s="87">
        <v>1931858.63</v>
      </c>
      <c r="L35" s="87">
        <v>39727.81</v>
      </c>
      <c r="M35" s="87">
        <v>407122.57</v>
      </c>
      <c r="N35" s="87">
        <v>117050.04</v>
      </c>
      <c r="O35" s="87">
        <v>3170011.57</v>
      </c>
      <c r="P35" s="87">
        <v>3.0722999999999998</v>
      </c>
      <c r="Q35" s="87">
        <v>81226.35999999987</v>
      </c>
      <c r="R35" s="87">
        <v>1124907.5</v>
      </c>
      <c r="S35" s="87">
        <v>1936034.69</v>
      </c>
      <c r="T35" s="92">
        <v>5.0212702056944107E-2</v>
      </c>
      <c r="U35" s="87">
        <v>153678.37820000001</v>
      </c>
      <c r="V35" s="97" t="s">
        <v>215</v>
      </c>
      <c r="W35" s="97" t="s">
        <v>215</v>
      </c>
      <c r="X35" s="97" t="s">
        <v>215</v>
      </c>
      <c r="Y35" s="97" t="s">
        <v>215</v>
      </c>
      <c r="Z35" s="97" t="s">
        <v>215</v>
      </c>
      <c r="AA35" s="87">
        <v>1794104.89</v>
      </c>
      <c r="AB35" s="87">
        <v>0</v>
      </c>
      <c r="AC35" s="87">
        <v>15000</v>
      </c>
      <c r="AD35" s="87">
        <v>0</v>
      </c>
      <c r="AE35" s="87">
        <v>0</v>
      </c>
      <c r="AF35" s="87">
        <v>0</v>
      </c>
      <c r="AG35" s="87">
        <v>19726</v>
      </c>
      <c r="AH35" s="87">
        <v>2863.92</v>
      </c>
      <c r="AI35" s="87">
        <v>135</v>
      </c>
      <c r="AJ35" s="87">
        <v>1506.23</v>
      </c>
      <c r="AK35" s="87">
        <v>0</v>
      </c>
      <c r="AL35" s="87">
        <v>0</v>
      </c>
      <c r="AM35" s="87">
        <v>0</v>
      </c>
      <c r="AN35" s="87">
        <v>16016.27</v>
      </c>
      <c r="AO35" s="87">
        <v>44603.199999999997</v>
      </c>
      <c r="AP35" s="92">
        <f t="shared" si="5"/>
        <v>0.35908342899164186</v>
      </c>
      <c r="AQ35" s="91">
        <v>0</v>
      </c>
      <c r="AR35" s="91">
        <v>192438.29</v>
      </c>
      <c r="AS35" s="91">
        <v>0</v>
      </c>
      <c r="AT35" s="91">
        <v>0</v>
      </c>
      <c r="AU35" s="91">
        <v>2196.8199999999802</v>
      </c>
      <c r="AV35" s="91">
        <v>0</v>
      </c>
      <c r="AW35" s="91">
        <v>0</v>
      </c>
      <c r="AX35" s="91">
        <v>0</v>
      </c>
      <c r="AY35" s="91">
        <v>28</v>
      </c>
      <c r="AZ35" s="91">
        <v>7</v>
      </c>
      <c r="BA35" s="91">
        <v>0</v>
      </c>
      <c r="BB35" s="91">
        <v>-1</v>
      </c>
      <c r="BC35" s="91">
        <v>-6</v>
      </c>
      <c r="BD35" s="91">
        <v>-6</v>
      </c>
      <c r="BE35" s="91">
        <v>0</v>
      </c>
      <c r="BF35" s="91">
        <f t="shared" si="6"/>
        <v>22</v>
      </c>
      <c r="BG35" s="91">
        <v>1</v>
      </c>
      <c r="BH35" s="91">
        <v>1</v>
      </c>
      <c r="BI35" s="91">
        <v>2</v>
      </c>
      <c r="BJ35" s="91">
        <v>3</v>
      </c>
      <c r="BK35" s="91">
        <v>0</v>
      </c>
      <c r="BL35" s="91">
        <v>0</v>
      </c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</row>
    <row r="36" spans="1:235" s="78" customFormat="1" ht="15.75" x14ac:dyDescent="0.25">
      <c r="A36" s="74">
        <v>18</v>
      </c>
      <c r="B36" s="75" t="s">
        <v>135</v>
      </c>
      <c r="C36" s="75" t="s">
        <v>236</v>
      </c>
      <c r="D36" s="46" t="s">
        <v>176</v>
      </c>
      <c r="E36" s="46"/>
      <c r="F36" s="46" t="s">
        <v>156</v>
      </c>
      <c r="G36" s="95" t="s">
        <v>195</v>
      </c>
      <c r="H36" s="87">
        <v>154781.74</v>
      </c>
      <c r="I36" s="87">
        <v>164175.74</v>
      </c>
      <c r="J36" s="87">
        <v>25275.27</v>
      </c>
      <c r="K36" s="87">
        <v>80408.66</v>
      </c>
      <c r="L36" s="87">
        <v>16700.509999999998</v>
      </c>
      <c r="M36" s="87">
        <v>21807.53</v>
      </c>
      <c r="N36" s="87">
        <v>0</v>
      </c>
      <c r="O36" s="87">
        <v>139775.07999999999</v>
      </c>
      <c r="P36" s="87">
        <v>9.2287038799511403E-2</v>
      </c>
      <c r="Q36" s="87">
        <v>9393.9999999999854</v>
      </c>
      <c r="R36" s="87">
        <v>107899.09</v>
      </c>
      <c r="S36" s="87">
        <v>22481.99</v>
      </c>
      <c r="T36" s="92">
        <v>8.7929695781013631E-2</v>
      </c>
      <c r="U36" s="87">
        <v>11464.378699999999</v>
      </c>
      <c r="V36" s="97" t="s">
        <v>215</v>
      </c>
      <c r="W36" s="97" t="s">
        <v>215</v>
      </c>
      <c r="X36" s="97" t="s">
        <v>215</v>
      </c>
      <c r="Y36" s="97" t="s">
        <v>215</v>
      </c>
      <c r="Z36" s="97" t="s">
        <v>215</v>
      </c>
      <c r="AA36" s="87">
        <v>216890</v>
      </c>
      <c r="AB36" s="87">
        <v>0</v>
      </c>
      <c r="AC36" s="87">
        <v>4795</v>
      </c>
      <c r="AD36" s="87">
        <v>0</v>
      </c>
      <c r="AE36" s="87">
        <v>0</v>
      </c>
      <c r="AF36" s="87">
        <v>6000</v>
      </c>
      <c r="AG36" s="87">
        <v>1743.5</v>
      </c>
      <c r="AH36" s="87">
        <v>1524.97</v>
      </c>
      <c r="AI36" s="87">
        <v>0</v>
      </c>
      <c r="AJ36" s="87">
        <v>1592.2</v>
      </c>
      <c r="AK36" s="87">
        <v>0</v>
      </c>
      <c r="AL36" s="87">
        <v>600</v>
      </c>
      <c r="AM36" s="87">
        <v>0</v>
      </c>
      <c r="AN36" s="87">
        <v>9780.17</v>
      </c>
      <c r="AO36" s="87">
        <v>18865.28</v>
      </c>
      <c r="AP36" s="92">
        <f t="shared" si="5"/>
        <v>0.51842167198154498</v>
      </c>
      <c r="AQ36" s="91">
        <v>0</v>
      </c>
      <c r="AR36" s="91">
        <v>11577.5</v>
      </c>
      <c r="AS36" s="91">
        <v>0</v>
      </c>
      <c r="AT36" s="91">
        <v>0</v>
      </c>
      <c r="AU36" s="91">
        <v>24.299999999988401</v>
      </c>
      <c r="AV36" s="91">
        <v>0</v>
      </c>
      <c r="AW36" s="91">
        <v>0</v>
      </c>
      <c r="AX36" s="91">
        <v>0</v>
      </c>
      <c r="AY36" s="91">
        <v>8</v>
      </c>
      <c r="AZ36" s="91">
        <v>4</v>
      </c>
      <c r="BA36" s="91">
        <v>-1</v>
      </c>
      <c r="BB36" s="91">
        <v>0</v>
      </c>
      <c r="BC36" s="91">
        <v>0</v>
      </c>
      <c r="BD36" s="91">
        <v>-2</v>
      </c>
      <c r="BE36" s="91">
        <v>0</v>
      </c>
      <c r="BF36" s="91">
        <f t="shared" si="6"/>
        <v>9</v>
      </c>
      <c r="BG36" s="91">
        <v>0</v>
      </c>
      <c r="BH36" s="91">
        <v>0</v>
      </c>
      <c r="BI36" s="91">
        <v>0</v>
      </c>
      <c r="BJ36" s="91">
        <v>1</v>
      </c>
      <c r="BK36" s="91">
        <v>0</v>
      </c>
      <c r="BL36" s="91">
        <v>1</v>
      </c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</row>
    <row r="37" spans="1:235" s="20" customFormat="1" ht="15.75" x14ac:dyDescent="0.25">
      <c r="A37" s="22">
        <v>18</v>
      </c>
      <c r="B37" s="23" t="s">
        <v>208</v>
      </c>
      <c r="C37" s="23" t="s">
        <v>237</v>
      </c>
      <c r="D37" s="46" t="s">
        <v>177</v>
      </c>
      <c r="E37" s="47"/>
      <c r="F37" s="24"/>
      <c r="G37" s="73" t="s">
        <v>60</v>
      </c>
      <c r="H37" s="87">
        <v>880849.38</v>
      </c>
      <c r="I37" s="87">
        <v>883845.01</v>
      </c>
      <c r="J37" s="87">
        <v>259104</v>
      </c>
      <c r="K37" s="87">
        <v>365202.58</v>
      </c>
      <c r="L37" s="87">
        <v>11897.2</v>
      </c>
      <c r="M37" s="87">
        <v>211524.48000000001</v>
      </c>
      <c r="N37" s="87">
        <v>18935.349999999999</v>
      </c>
      <c r="O37" s="87">
        <v>646580.98</v>
      </c>
      <c r="P37" s="87">
        <v>2.13</v>
      </c>
      <c r="Q37" s="97" t="s">
        <v>215</v>
      </c>
      <c r="R37" s="97" t="s">
        <v>215</v>
      </c>
      <c r="S37" s="97" t="s">
        <v>215</v>
      </c>
      <c r="T37" s="97" t="s">
        <v>215</v>
      </c>
      <c r="U37" s="97" t="s">
        <v>215</v>
      </c>
      <c r="V37" s="87">
        <v>264719.51</v>
      </c>
      <c r="W37" s="87">
        <v>216763.24</v>
      </c>
      <c r="X37" s="87">
        <v>399366.63</v>
      </c>
      <c r="Y37" s="92">
        <v>5.4626994305599891E-2</v>
      </c>
      <c r="Z37" s="87">
        <v>32876.752899999999</v>
      </c>
      <c r="AA37" s="87">
        <v>0</v>
      </c>
      <c r="AB37" s="87">
        <v>24.51</v>
      </c>
      <c r="AC37" s="87">
        <v>4778.18</v>
      </c>
      <c r="AD37" s="87">
        <v>0</v>
      </c>
      <c r="AE37" s="87">
        <v>0</v>
      </c>
      <c r="AF37" s="87">
        <v>0</v>
      </c>
      <c r="AG37" s="87">
        <v>1643.33</v>
      </c>
      <c r="AH37" s="87">
        <v>0</v>
      </c>
      <c r="AI37" s="87">
        <v>0</v>
      </c>
      <c r="AJ37" s="87">
        <v>1177.28</v>
      </c>
      <c r="AK37" s="87">
        <v>250</v>
      </c>
      <c r="AL37" s="87">
        <v>0</v>
      </c>
      <c r="AM37" s="87">
        <v>0</v>
      </c>
      <c r="AN37" s="87">
        <v>10347</v>
      </c>
      <c r="AO37" s="87">
        <v>10734.81</v>
      </c>
      <c r="AP37" s="92">
        <f t="shared" si="5"/>
        <v>0.96387360372470499</v>
      </c>
      <c r="AQ37" s="91">
        <v>0</v>
      </c>
      <c r="AR37" s="91">
        <v>22573.43</v>
      </c>
      <c r="AS37" s="91">
        <v>0</v>
      </c>
      <c r="AT37" s="91">
        <v>0</v>
      </c>
      <c r="AU37" s="91">
        <v>7.2759576141834308E-12</v>
      </c>
      <c r="AV37" s="91">
        <v>0</v>
      </c>
      <c r="AW37" s="91">
        <v>0</v>
      </c>
      <c r="AX37" s="91">
        <v>0</v>
      </c>
      <c r="AY37" s="91">
        <v>21</v>
      </c>
      <c r="AZ37" s="91">
        <v>4</v>
      </c>
      <c r="BA37" s="91">
        <v>0</v>
      </c>
      <c r="BB37" s="91">
        <v>-2</v>
      </c>
      <c r="BC37" s="91">
        <v>-3</v>
      </c>
      <c r="BD37" s="91">
        <v>-8</v>
      </c>
      <c r="BE37" s="91">
        <v>0</v>
      </c>
      <c r="BF37" s="91">
        <f t="shared" si="6"/>
        <v>12</v>
      </c>
      <c r="BG37" s="91">
        <v>1</v>
      </c>
      <c r="BH37" s="91">
        <v>4</v>
      </c>
      <c r="BI37" s="91">
        <v>1</v>
      </c>
      <c r="BJ37" s="91">
        <v>2</v>
      </c>
      <c r="BK37" s="91">
        <v>1</v>
      </c>
      <c r="BL37" s="91">
        <v>0</v>
      </c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</row>
    <row r="38" spans="1:235" s="20" customFormat="1" ht="15.75" x14ac:dyDescent="0.25">
      <c r="A38" s="86">
        <v>20</v>
      </c>
      <c r="B38" s="81" t="s">
        <v>211</v>
      </c>
      <c r="C38" s="46" t="s">
        <v>238</v>
      </c>
      <c r="D38" s="46" t="s">
        <v>179</v>
      </c>
      <c r="E38" s="46"/>
      <c r="F38" s="95"/>
      <c r="G38" s="95" t="s">
        <v>64</v>
      </c>
      <c r="H38" s="87">
        <v>1534281.6</v>
      </c>
      <c r="I38" s="87">
        <v>1571393</v>
      </c>
      <c r="J38" s="87">
        <v>4431.46</v>
      </c>
      <c r="K38" s="87">
        <v>1250585.6399999999</v>
      </c>
      <c r="L38" s="87">
        <v>37997.879999999997</v>
      </c>
      <c r="M38" s="87">
        <v>89098.21</v>
      </c>
      <c r="N38" s="87">
        <v>23183.07</v>
      </c>
      <c r="O38" s="87">
        <v>1547537.08</v>
      </c>
      <c r="P38" s="87">
        <v>0.16720037419494299</v>
      </c>
      <c r="Q38" s="97" t="s">
        <v>215</v>
      </c>
      <c r="R38" s="97" t="s">
        <v>215</v>
      </c>
      <c r="S38" s="97" t="s">
        <v>215</v>
      </c>
      <c r="T38" s="97" t="s">
        <v>215</v>
      </c>
      <c r="U38" s="97" t="s">
        <v>215</v>
      </c>
      <c r="V38" s="87">
        <v>3648.1300000001211</v>
      </c>
      <c r="W38" s="87">
        <v>1490721.94</v>
      </c>
      <c r="X38" s="87">
        <v>39911.53</v>
      </c>
      <c r="Y38" s="92">
        <v>9.0997437355136379E-2</v>
      </c>
      <c r="Z38" s="87">
        <v>142033.57329999999</v>
      </c>
      <c r="AA38" s="87">
        <v>46758.42</v>
      </c>
      <c r="AB38" s="87">
        <v>0</v>
      </c>
      <c r="AC38" s="87">
        <v>38496</v>
      </c>
      <c r="AD38" s="87">
        <v>0</v>
      </c>
      <c r="AE38" s="87">
        <v>0</v>
      </c>
      <c r="AF38" s="87">
        <v>1824</v>
      </c>
      <c r="AG38" s="87">
        <v>7718.11</v>
      </c>
      <c r="AH38" s="87">
        <v>2243.11</v>
      </c>
      <c r="AI38" s="87">
        <v>0</v>
      </c>
      <c r="AJ38" s="87">
        <v>2619.44</v>
      </c>
      <c r="AK38" s="87">
        <v>415.67</v>
      </c>
      <c r="AL38" s="87">
        <v>0</v>
      </c>
      <c r="AM38" s="87">
        <v>0</v>
      </c>
      <c r="AN38" s="87">
        <v>41424</v>
      </c>
      <c r="AO38" s="87">
        <v>55152.56</v>
      </c>
      <c r="AP38" s="92">
        <f t="shared" si="5"/>
        <v>0.75108027623740403</v>
      </c>
      <c r="AQ38" s="91">
        <v>0</v>
      </c>
      <c r="AR38" s="91">
        <v>78869.61</v>
      </c>
      <c r="AS38" s="91">
        <v>39.181999999986097</v>
      </c>
      <c r="AT38" s="91">
        <v>0</v>
      </c>
      <c r="AU38" s="91">
        <v>19383.36</v>
      </c>
      <c r="AV38" s="91">
        <v>0</v>
      </c>
      <c r="AW38" s="91">
        <v>0</v>
      </c>
      <c r="AX38" s="91">
        <v>0</v>
      </c>
      <c r="AY38" s="91">
        <v>0</v>
      </c>
      <c r="AZ38" s="91">
        <v>30</v>
      </c>
      <c r="BA38" s="91">
        <v>49</v>
      </c>
      <c r="BB38" s="91">
        <v>-3</v>
      </c>
      <c r="BC38" s="91">
        <v>-5</v>
      </c>
      <c r="BD38" s="91">
        <v>-10</v>
      </c>
      <c r="BE38" s="91">
        <v>0</v>
      </c>
      <c r="BF38" s="91">
        <f t="shared" si="6"/>
        <v>61</v>
      </c>
      <c r="BG38" s="91">
        <v>0</v>
      </c>
      <c r="BH38" s="91">
        <v>0</v>
      </c>
      <c r="BI38" s="91">
        <v>1</v>
      </c>
      <c r="BJ38" s="91">
        <v>4</v>
      </c>
      <c r="BK38" s="91">
        <v>5</v>
      </c>
      <c r="BL38" s="91">
        <v>0</v>
      </c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</row>
    <row r="39" spans="1:235" s="78" customFormat="1" ht="15.75" x14ac:dyDescent="0.25">
      <c r="A39" s="74">
        <v>20</v>
      </c>
      <c r="B39" s="75" t="s">
        <v>136</v>
      </c>
      <c r="C39" s="75" t="s">
        <v>239</v>
      </c>
      <c r="D39" s="46" t="s">
        <v>178</v>
      </c>
      <c r="E39" s="46"/>
      <c r="F39" s="46" t="s">
        <v>173</v>
      </c>
      <c r="G39" s="79" t="s">
        <v>78</v>
      </c>
      <c r="H39" s="87">
        <v>491443.97</v>
      </c>
      <c r="I39" s="87">
        <v>491474.07</v>
      </c>
      <c r="J39" s="87">
        <v>0</v>
      </c>
      <c r="K39" s="87">
        <v>349025.42</v>
      </c>
      <c r="L39" s="87">
        <v>24847.25</v>
      </c>
      <c r="M39" s="87">
        <v>35388.6</v>
      </c>
      <c r="N39" s="87">
        <v>15281.78</v>
      </c>
      <c r="O39" s="87">
        <v>454993.58</v>
      </c>
      <c r="P39" s="87">
        <v>0</v>
      </c>
      <c r="Q39" s="97" t="s">
        <v>215</v>
      </c>
      <c r="R39" s="97" t="s">
        <v>215</v>
      </c>
      <c r="S39" s="97" t="s">
        <v>215</v>
      </c>
      <c r="T39" s="97" t="s">
        <v>215</v>
      </c>
      <c r="U39" s="97" t="s">
        <v>215</v>
      </c>
      <c r="V39" s="87">
        <v>0</v>
      </c>
      <c r="W39" s="87">
        <v>491443.97</v>
      </c>
      <c r="X39" s="87">
        <v>0</v>
      </c>
      <c r="Y39" s="92">
        <v>6.1961066080432323E-2</v>
      </c>
      <c r="Z39" s="87">
        <v>30450.532299999999</v>
      </c>
      <c r="AA39" s="87">
        <v>0</v>
      </c>
      <c r="AB39" s="87">
        <v>43.33</v>
      </c>
      <c r="AC39" s="87">
        <v>2040</v>
      </c>
      <c r="AD39" s="87">
        <v>0</v>
      </c>
      <c r="AE39" s="87">
        <v>0</v>
      </c>
      <c r="AF39" s="87">
        <v>2448</v>
      </c>
      <c r="AG39" s="87">
        <v>2400</v>
      </c>
      <c r="AH39" s="87">
        <v>0</v>
      </c>
      <c r="AI39" s="87">
        <v>0</v>
      </c>
      <c r="AJ39" s="87">
        <v>1593.17</v>
      </c>
      <c r="AK39" s="87">
        <v>0</v>
      </c>
      <c r="AL39" s="87">
        <v>600</v>
      </c>
      <c r="AM39" s="87">
        <v>0</v>
      </c>
      <c r="AN39" s="87">
        <v>0</v>
      </c>
      <c r="AO39" s="87">
        <v>9478.67</v>
      </c>
      <c r="AP39" s="92">
        <f t="shared" si="5"/>
        <v>0</v>
      </c>
      <c r="AQ39" s="91">
        <v>0</v>
      </c>
      <c r="AR39" s="91">
        <v>24572.23</v>
      </c>
      <c r="AS39" s="91">
        <v>3.1500000000960399E-2</v>
      </c>
      <c r="AT39" s="91">
        <v>0</v>
      </c>
      <c r="AU39" s="91">
        <v>7465.6999999999898</v>
      </c>
      <c r="AV39" s="91">
        <v>0</v>
      </c>
      <c r="AW39" s="91">
        <v>0</v>
      </c>
      <c r="AX39" s="91">
        <v>0</v>
      </c>
      <c r="AY39" s="91">
        <v>7</v>
      </c>
      <c r="AZ39" s="91">
        <v>4</v>
      </c>
      <c r="BA39" s="91">
        <v>0</v>
      </c>
      <c r="BB39" s="91">
        <v>0</v>
      </c>
      <c r="BC39" s="91">
        <v>-4</v>
      </c>
      <c r="BD39" s="91">
        <v>0</v>
      </c>
      <c r="BE39" s="91">
        <v>0</v>
      </c>
      <c r="BF39" s="91">
        <f t="shared" si="6"/>
        <v>7</v>
      </c>
      <c r="BG39" s="91">
        <v>0</v>
      </c>
      <c r="BH39" s="91">
        <v>0</v>
      </c>
      <c r="BI39" s="91">
        <v>0</v>
      </c>
      <c r="BJ39" s="91">
        <v>0</v>
      </c>
      <c r="BK39" s="91">
        <v>0</v>
      </c>
      <c r="BL39" s="91">
        <v>0</v>
      </c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</row>
    <row r="40" spans="1:235" s="62" customFormat="1" ht="15.75" x14ac:dyDescent="0.25">
      <c r="A40" s="58">
        <v>21</v>
      </c>
      <c r="B40" s="59" t="s">
        <v>137</v>
      </c>
      <c r="C40" s="59" t="s">
        <v>227</v>
      </c>
      <c r="D40" s="60" t="s">
        <v>180</v>
      </c>
      <c r="E40" s="60"/>
      <c r="F40" s="60"/>
      <c r="G40" s="72" t="s">
        <v>197</v>
      </c>
      <c r="H40" s="88">
        <v>1217797.5</v>
      </c>
      <c r="I40" s="88">
        <v>1217797.5</v>
      </c>
      <c r="J40" s="88">
        <v>24676.53</v>
      </c>
      <c r="K40" s="88">
        <v>637736.74</v>
      </c>
      <c r="L40" s="88">
        <v>80044.070000000007</v>
      </c>
      <c r="M40" s="88">
        <v>271615.48</v>
      </c>
      <c r="N40" s="88">
        <v>67423.23</v>
      </c>
      <c r="O40" s="88">
        <v>1176831.06</v>
      </c>
      <c r="P40" s="88">
        <v>0.70829835641906302</v>
      </c>
      <c r="Q40" s="96" t="s">
        <v>215</v>
      </c>
      <c r="R40" s="96" t="s">
        <v>215</v>
      </c>
      <c r="S40" s="96" t="s">
        <v>215</v>
      </c>
      <c r="T40" s="96" t="s">
        <v>215</v>
      </c>
      <c r="U40" s="96" t="s">
        <v>215</v>
      </c>
      <c r="V40" s="88">
        <v>17680.830000000075</v>
      </c>
      <c r="W40" s="88">
        <v>1200116.67</v>
      </c>
      <c r="X40" s="88">
        <v>0</v>
      </c>
      <c r="Y40" s="89">
        <v>0.1</v>
      </c>
      <c r="Z40" s="88">
        <v>120011.537</v>
      </c>
      <c r="AA40" s="88">
        <v>0</v>
      </c>
      <c r="AB40" s="88">
        <v>0</v>
      </c>
      <c r="AC40" s="88">
        <v>63930</v>
      </c>
      <c r="AD40" s="88">
        <v>4404</v>
      </c>
      <c r="AE40" s="88">
        <v>0</v>
      </c>
      <c r="AF40" s="88">
        <v>2383</v>
      </c>
      <c r="AG40" s="88">
        <v>733</v>
      </c>
      <c r="AH40" s="88">
        <v>2260</v>
      </c>
      <c r="AI40" s="88">
        <v>0</v>
      </c>
      <c r="AJ40" s="88">
        <v>2300</v>
      </c>
      <c r="AK40" s="88">
        <v>89</v>
      </c>
      <c r="AL40" s="88">
        <v>0</v>
      </c>
      <c r="AM40" s="88">
        <v>0</v>
      </c>
      <c r="AN40" s="88">
        <v>0</v>
      </c>
      <c r="AO40" s="88">
        <v>84595.65</v>
      </c>
      <c r="AP40" s="89">
        <f t="shared" si="5"/>
        <v>0</v>
      </c>
      <c r="AQ40" s="90">
        <v>0</v>
      </c>
      <c r="AR40" s="90">
        <v>60005.84</v>
      </c>
      <c r="AS40" s="90">
        <v>1.4999999912106399E-3</v>
      </c>
      <c r="AT40" s="90">
        <v>0</v>
      </c>
      <c r="AU40" s="90">
        <v>13184.03</v>
      </c>
      <c r="AV40" s="90">
        <v>0</v>
      </c>
      <c r="AW40" s="90">
        <v>0</v>
      </c>
      <c r="AX40" s="90">
        <v>0</v>
      </c>
      <c r="AY40" s="90">
        <v>76</v>
      </c>
      <c r="AZ40" s="90">
        <v>8</v>
      </c>
      <c r="BA40" s="90">
        <v>0</v>
      </c>
      <c r="BB40" s="90">
        <v>0</v>
      </c>
      <c r="BC40" s="90">
        <v>-20</v>
      </c>
      <c r="BD40" s="90">
        <v>-5</v>
      </c>
      <c r="BE40" s="90">
        <v>0</v>
      </c>
      <c r="BF40" s="90">
        <f t="shared" si="6"/>
        <v>59</v>
      </c>
      <c r="BG40" s="90">
        <v>0</v>
      </c>
      <c r="BH40" s="90">
        <v>1</v>
      </c>
      <c r="BI40" s="90">
        <v>1</v>
      </c>
      <c r="BJ40" s="90">
        <v>2</v>
      </c>
      <c r="BK40" s="90">
        <v>1</v>
      </c>
      <c r="BL40" s="90">
        <v>0</v>
      </c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</row>
    <row r="41" spans="1:235" s="20" customFormat="1" ht="15.75" x14ac:dyDescent="0.25">
      <c r="A41" s="22">
        <v>21</v>
      </c>
      <c r="B41" s="23" t="s">
        <v>138</v>
      </c>
      <c r="C41" s="23" t="s">
        <v>240</v>
      </c>
      <c r="D41" s="46" t="s">
        <v>181</v>
      </c>
      <c r="E41" s="46"/>
      <c r="F41" s="46" t="s">
        <v>182</v>
      </c>
      <c r="G41" s="24" t="s">
        <v>198</v>
      </c>
      <c r="H41" s="87">
        <v>2733814</v>
      </c>
      <c r="I41" s="87">
        <v>2903449</v>
      </c>
      <c r="J41" s="87">
        <v>26470</v>
      </c>
      <c r="K41" s="87">
        <v>2426450</v>
      </c>
      <c r="L41" s="87">
        <v>68592</v>
      </c>
      <c r="M41" s="87">
        <v>98494</v>
      </c>
      <c r="N41" s="87">
        <v>0</v>
      </c>
      <c r="O41" s="87">
        <v>2814927</v>
      </c>
      <c r="P41" s="101">
        <v>0.01</v>
      </c>
      <c r="Q41" s="97" t="s">
        <v>215</v>
      </c>
      <c r="R41" s="97" t="s">
        <v>215</v>
      </c>
      <c r="S41" s="97" t="s">
        <v>215</v>
      </c>
      <c r="T41" s="97" t="s">
        <v>215</v>
      </c>
      <c r="U41" s="97" t="s">
        <v>215</v>
      </c>
      <c r="V41" s="87">
        <v>0</v>
      </c>
      <c r="W41" s="87">
        <v>2694959.2</v>
      </c>
      <c r="X41" s="87">
        <v>38854.480000000003</v>
      </c>
      <c r="Y41" s="92">
        <v>7.9289372200376143E-2</v>
      </c>
      <c r="Z41" s="91">
        <v>213497.00039999999</v>
      </c>
      <c r="AA41" s="91">
        <v>98473</v>
      </c>
      <c r="AB41" s="91">
        <v>180</v>
      </c>
      <c r="AC41" s="91">
        <v>33014</v>
      </c>
      <c r="AD41" s="91">
        <v>0</v>
      </c>
      <c r="AE41" s="91">
        <v>0</v>
      </c>
      <c r="AF41" s="91">
        <v>4155</v>
      </c>
      <c r="AG41" s="91">
        <v>1975</v>
      </c>
      <c r="AH41" s="91">
        <v>7028</v>
      </c>
      <c r="AI41" s="91">
        <v>7081</v>
      </c>
      <c r="AJ41" s="91">
        <v>4637</v>
      </c>
      <c r="AK41" s="91">
        <v>242</v>
      </c>
      <c r="AL41" s="91">
        <v>2010</v>
      </c>
      <c r="AM41" s="91">
        <v>0</v>
      </c>
      <c r="AN41" s="91">
        <v>0</v>
      </c>
      <c r="AO41" s="91">
        <v>66718</v>
      </c>
      <c r="AP41" s="91">
        <f>IF(AO41=0,0,AN41/AO41)</f>
        <v>0</v>
      </c>
      <c r="AQ41" s="91">
        <v>0</v>
      </c>
      <c r="AR41" s="91">
        <v>141709</v>
      </c>
      <c r="AS41" s="91">
        <v>1418.1499999999901</v>
      </c>
      <c r="AT41" s="91">
        <v>0</v>
      </c>
      <c r="AU41" s="91">
        <v>36590</v>
      </c>
      <c r="AV41" s="91">
        <v>4649.1499999999996</v>
      </c>
      <c r="AW41" s="91">
        <v>0</v>
      </c>
      <c r="AX41" s="91">
        <v>0</v>
      </c>
      <c r="AY41" s="91">
        <v>70</v>
      </c>
      <c r="AZ41" s="91">
        <v>23</v>
      </c>
      <c r="BA41" s="91">
        <v>0</v>
      </c>
      <c r="BB41" s="91">
        <v>-1</v>
      </c>
      <c r="BC41" s="91">
        <v>-8</v>
      </c>
      <c r="BD41" s="91">
        <v>-5</v>
      </c>
      <c r="BE41" s="91">
        <v>0</v>
      </c>
      <c r="BF41" s="91">
        <f>SUM(AY41:BE41)</f>
        <v>79</v>
      </c>
      <c r="BG41" s="91">
        <v>1</v>
      </c>
      <c r="BH41" s="91">
        <v>2</v>
      </c>
      <c r="BI41" s="91">
        <v>0</v>
      </c>
      <c r="BJ41" s="91">
        <v>1</v>
      </c>
      <c r="BK41" s="91">
        <v>2</v>
      </c>
      <c r="BL41" s="91">
        <v>0</v>
      </c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</row>
    <row r="42" spans="1:235" s="20" customFormat="1" ht="15.75" x14ac:dyDescent="0.25">
      <c r="A42" s="86">
        <v>21</v>
      </c>
      <c r="B42" s="81" t="s">
        <v>209</v>
      </c>
      <c r="C42" s="81" t="s">
        <v>232</v>
      </c>
      <c r="D42" s="46" t="s">
        <v>184</v>
      </c>
      <c r="E42" s="46"/>
      <c r="F42" s="46" t="s">
        <v>159</v>
      </c>
      <c r="G42" s="73" t="s">
        <v>55</v>
      </c>
      <c r="H42" s="87">
        <v>515961.85</v>
      </c>
      <c r="I42" s="87">
        <v>516290</v>
      </c>
      <c r="J42" s="87">
        <v>336.65</v>
      </c>
      <c r="K42" s="87">
        <v>476636.76</v>
      </c>
      <c r="L42" s="87">
        <v>7937.92</v>
      </c>
      <c r="M42" s="87">
        <v>8150</v>
      </c>
      <c r="N42" s="87">
        <v>0</v>
      </c>
      <c r="O42" s="87">
        <v>549423.42000000004</v>
      </c>
      <c r="P42" s="87">
        <v>3</v>
      </c>
      <c r="Q42" s="87">
        <v>2411.5600000000559</v>
      </c>
      <c r="R42" s="87">
        <v>547011.86</v>
      </c>
      <c r="S42" s="87">
        <v>0</v>
      </c>
      <c r="T42" s="92">
        <v>0.1</v>
      </c>
      <c r="U42" s="87">
        <v>54698.735999999997</v>
      </c>
      <c r="V42" s="97" t="s">
        <v>215</v>
      </c>
      <c r="W42" s="97" t="s">
        <v>215</v>
      </c>
      <c r="X42" s="97" t="s">
        <v>215</v>
      </c>
      <c r="Y42" s="97" t="s">
        <v>215</v>
      </c>
      <c r="Z42" s="97" t="s">
        <v>215</v>
      </c>
      <c r="AA42" s="87">
        <v>0</v>
      </c>
      <c r="AB42" s="87">
        <v>0</v>
      </c>
      <c r="AC42" s="87">
        <v>16500</v>
      </c>
      <c r="AD42" s="87">
        <v>1412.04</v>
      </c>
      <c r="AE42" s="87">
        <v>36</v>
      </c>
      <c r="AF42" s="87">
        <v>1557.96</v>
      </c>
      <c r="AG42" s="87">
        <v>9400</v>
      </c>
      <c r="AH42" s="87">
        <v>0</v>
      </c>
      <c r="AI42" s="87">
        <v>0</v>
      </c>
      <c r="AJ42" s="87">
        <v>3477.18</v>
      </c>
      <c r="AK42" s="87">
        <v>0</v>
      </c>
      <c r="AL42" s="87">
        <v>2250</v>
      </c>
      <c r="AM42" s="87">
        <v>0</v>
      </c>
      <c r="AN42" s="87">
        <v>0</v>
      </c>
      <c r="AO42" s="87">
        <v>40041.21</v>
      </c>
      <c r="AP42" s="92">
        <f t="shared" si="5"/>
        <v>0</v>
      </c>
      <c r="AQ42" s="91">
        <v>0</v>
      </c>
      <c r="AR42" s="91">
        <v>16000</v>
      </c>
      <c r="AS42" s="91">
        <v>0</v>
      </c>
      <c r="AT42" s="91">
        <v>0</v>
      </c>
      <c r="AU42" s="91">
        <v>1608.63</v>
      </c>
      <c r="AV42" s="91">
        <v>0</v>
      </c>
      <c r="AW42" s="91">
        <v>0</v>
      </c>
      <c r="AX42" s="91">
        <v>0</v>
      </c>
      <c r="AY42" s="91">
        <v>26</v>
      </c>
      <c r="AZ42" s="91">
        <v>5</v>
      </c>
      <c r="BA42" s="91">
        <v>0</v>
      </c>
      <c r="BB42" s="91">
        <v>-1</v>
      </c>
      <c r="BC42" s="91">
        <v>-5</v>
      </c>
      <c r="BD42" s="91">
        <v>0</v>
      </c>
      <c r="BE42" s="91">
        <v>0</v>
      </c>
      <c r="BF42" s="91">
        <f t="shared" si="6"/>
        <v>25</v>
      </c>
      <c r="BG42" s="91">
        <v>3</v>
      </c>
      <c r="BH42" s="91">
        <v>0</v>
      </c>
      <c r="BI42" s="91">
        <v>0</v>
      </c>
      <c r="BJ42" s="91">
        <v>0</v>
      </c>
      <c r="BK42" s="91">
        <v>0</v>
      </c>
      <c r="BL42" s="91">
        <v>0</v>
      </c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</row>
    <row r="43" spans="1:235" s="20" customFormat="1" ht="15.75" x14ac:dyDescent="0.25">
      <c r="A43" s="22">
        <v>21</v>
      </c>
      <c r="B43" s="23" t="s">
        <v>139</v>
      </c>
      <c r="C43" s="23" t="s">
        <v>241</v>
      </c>
      <c r="D43" s="46" t="s">
        <v>183</v>
      </c>
      <c r="E43" s="46"/>
      <c r="F43" s="46" t="s">
        <v>154</v>
      </c>
      <c r="G43" s="73" t="s">
        <v>53</v>
      </c>
      <c r="H43" s="87">
        <v>160440.51</v>
      </c>
      <c r="I43" s="87">
        <v>160440.51</v>
      </c>
      <c r="J43" s="87">
        <v>0</v>
      </c>
      <c r="K43" s="87">
        <v>141807.82999999999</v>
      </c>
      <c r="L43" s="87">
        <v>3687.69</v>
      </c>
      <c r="M43" s="87">
        <v>3392.01</v>
      </c>
      <c r="N43" s="87">
        <v>6875.62</v>
      </c>
      <c r="O43" s="87">
        <v>171807.19</v>
      </c>
      <c r="P43" s="87">
        <v>0.21</v>
      </c>
      <c r="Q43" s="97" t="s">
        <v>215</v>
      </c>
      <c r="R43" s="97" t="s">
        <v>215</v>
      </c>
      <c r="S43" s="97" t="s">
        <v>215</v>
      </c>
      <c r="T43" s="97" t="s">
        <v>215</v>
      </c>
      <c r="U43" s="97" t="s">
        <v>215</v>
      </c>
      <c r="V43" s="87">
        <v>0</v>
      </c>
      <c r="W43" s="87">
        <v>160440.51</v>
      </c>
      <c r="X43" s="87">
        <v>0</v>
      </c>
      <c r="Y43" s="92">
        <v>9.9999999999999992E-2</v>
      </c>
      <c r="Z43" s="87">
        <v>16044.040999999999</v>
      </c>
      <c r="AA43" s="87">
        <v>0</v>
      </c>
      <c r="AB43" s="87">
        <v>0</v>
      </c>
      <c r="AC43" s="87">
        <v>5084.5200000000004</v>
      </c>
      <c r="AD43" s="87">
        <v>0</v>
      </c>
      <c r="AE43" s="87">
        <v>0</v>
      </c>
      <c r="AF43" s="87">
        <v>350</v>
      </c>
      <c r="AG43" s="87">
        <v>0</v>
      </c>
      <c r="AH43" s="87">
        <v>250</v>
      </c>
      <c r="AI43" s="87">
        <v>0</v>
      </c>
      <c r="AJ43" s="87">
        <v>689.5</v>
      </c>
      <c r="AK43" s="87">
        <v>1500</v>
      </c>
      <c r="AL43" s="87">
        <v>0</v>
      </c>
      <c r="AM43" s="87">
        <v>0</v>
      </c>
      <c r="AN43" s="87">
        <v>0</v>
      </c>
      <c r="AO43" s="87">
        <v>8022.02</v>
      </c>
      <c r="AP43" s="92">
        <f t="shared" si="5"/>
        <v>0</v>
      </c>
      <c r="AQ43" s="91">
        <v>0</v>
      </c>
      <c r="AR43" s="91">
        <v>8022.02</v>
      </c>
      <c r="AS43" s="91">
        <v>0</v>
      </c>
      <c r="AT43" s="91">
        <v>0</v>
      </c>
      <c r="AU43" s="91">
        <v>3000</v>
      </c>
      <c r="AV43" s="91">
        <v>0</v>
      </c>
      <c r="AW43" s="91">
        <v>0</v>
      </c>
      <c r="AX43" s="91">
        <v>0</v>
      </c>
      <c r="AY43" s="91">
        <v>6</v>
      </c>
      <c r="AZ43" s="91">
        <v>1</v>
      </c>
      <c r="BA43" s="91">
        <v>0</v>
      </c>
      <c r="BB43" s="91">
        <v>0</v>
      </c>
      <c r="BC43" s="91">
        <v>-1</v>
      </c>
      <c r="BD43" s="91">
        <v>-1</v>
      </c>
      <c r="BE43" s="91">
        <v>0</v>
      </c>
      <c r="BF43" s="91">
        <f t="shared" si="6"/>
        <v>5</v>
      </c>
      <c r="BG43" s="91">
        <v>0</v>
      </c>
      <c r="BH43" s="91">
        <v>0</v>
      </c>
      <c r="BI43" s="91">
        <v>0</v>
      </c>
      <c r="BJ43" s="91">
        <v>0</v>
      </c>
      <c r="BK43" s="91">
        <v>1</v>
      </c>
      <c r="BL43" s="91">
        <v>0</v>
      </c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</row>
    <row r="44" spans="1:235" s="20" customFormat="1" ht="15.75" x14ac:dyDescent="0.25">
      <c r="A44" s="22">
        <v>21</v>
      </c>
      <c r="B44" s="23" t="s">
        <v>140</v>
      </c>
      <c r="C44" s="23" t="s">
        <v>242</v>
      </c>
      <c r="D44" s="46" t="s">
        <v>185</v>
      </c>
      <c r="E44" s="46"/>
      <c r="F44" s="46" t="s">
        <v>144</v>
      </c>
      <c r="G44" s="73" t="s">
        <v>55</v>
      </c>
      <c r="H44" s="87">
        <v>534111.87</v>
      </c>
      <c r="I44" s="87">
        <v>534111.87</v>
      </c>
      <c r="J44" s="87">
        <v>581.66999999999996</v>
      </c>
      <c r="K44" s="87">
        <v>414611.4</v>
      </c>
      <c r="L44" s="87">
        <v>23801.119999999999</v>
      </c>
      <c r="M44" s="87">
        <v>36542.720000000001</v>
      </c>
      <c r="N44" s="87">
        <v>22578.6</v>
      </c>
      <c r="O44" s="87">
        <v>528647</v>
      </c>
      <c r="P44" s="87">
        <v>1.57</v>
      </c>
      <c r="Q44" s="97" t="s">
        <v>215</v>
      </c>
      <c r="R44" s="97" t="s">
        <v>215</v>
      </c>
      <c r="S44" s="97" t="s">
        <v>215</v>
      </c>
      <c r="T44" s="97" t="s">
        <v>215</v>
      </c>
      <c r="U44" s="97" t="s">
        <v>215</v>
      </c>
      <c r="V44" s="87">
        <v>0</v>
      </c>
      <c r="W44" s="87">
        <v>471559.1</v>
      </c>
      <c r="X44" s="87">
        <v>62552.77</v>
      </c>
      <c r="Y44" s="92">
        <v>5.8252304521897259E-2</v>
      </c>
      <c r="Z44" s="87">
        <v>31113.247299999999</v>
      </c>
      <c r="AA44" s="87">
        <v>0</v>
      </c>
      <c r="AB44" s="87">
        <v>12.09</v>
      </c>
      <c r="AC44" s="87">
        <v>2750</v>
      </c>
      <c r="AD44" s="87">
        <v>0</v>
      </c>
      <c r="AE44" s="87">
        <v>0</v>
      </c>
      <c r="AF44" s="87">
        <v>650</v>
      </c>
      <c r="AG44" s="87">
        <v>0</v>
      </c>
      <c r="AH44" s="87">
        <v>200</v>
      </c>
      <c r="AI44" s="87">
        <v>0</v>
      </c>
      <c r="AJ44" s="87">
        <v>310.06</v>
      </c>
      <c r="AK44" s="87">
        <v>948.22</v>
      </c>
      <c r="AL44" s="87">
        <v>0</v>
      </c>
      <c r="AM44" s="87">
        <v>0</v>
      </c>
      <c r="AN44" s="87">
        <v>0</v>
      </c>
      <c r="AO44" s="87">
        <v>5762.97</v>
      </c>
      <c r="AP44" s="92">
        <f t="shared" si="5"/>
        <v>0</v>
      </c>
      <c r="AQ44" s="91">
        <v>0</v>
      </c>
      <c r="AR44" s="91">
        <v>26705.599999999999</v>
      </c>
      <c r="AS44" s="91">
        <v>0</v>
      </c>
      <c r="AT44" s="91">
        <v>0</v>
      </c>
      <c r="AU44" s="91">
        <v>7645.9699999999903</v>
      </c>
      <c r="AV44" s="91">
        <v>0</v>
      </c>
      <c r="AW44" s="91">
        <v>0</v>
      </c>
      <c r="AX44" s="91">
        <v>0</v>
      </c>
      <c r="AY44" s="91">
        <v>18</v>
      </c>
      <c r="AZ44" s="91">
        <v>5</v>
      </c>
      <c r="BA44" s="91">
        <v>0</v>
      </c>
      <c r="BB44" s="91">
        <v>0</v>
      </c>
      <c r="BC44" s="91">
        <v>-5</v>
      </c>
      <c r="BD44" s="91">
        <v>-4</v>
      </c>
      <c r="BE44" s="91">
        <v>0</v>
      </c>
      <c r="BF44" s="91">
        <f t="shared" si="6"/>
        <v>14</v>
      </c>
      <c r="BG44" s="91">
        <v>2</v>
      </c>
      <c r="BH44" s="91">
        <v>0</v>
      </c>
      <c r="BI44" s="91">
        <v>0</v>
      </c>
      <c r="BJ44" s="91">
        <v>4</v>
      </c>
      <c r="BK44" s="91">
        <v>0</v>
      </c>
      <c r="BL44" s="91">
        <v>0</v>
      </c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</row>
    <row r="45" spans="1:235" x14ac:dyDescent="0.2">
      <c r="P45" s="9"/>
      <c r="Q45" s="9"/>
      <c r="R45" s="9"/>
      <c r="S45" s="10"/>
      <c r="T45" s="10"/>
      <c r="U45" s="10"/>
      <c r="V45" s="10"/>
      <c r="W45" s="10"/>
      <c r="X45" s="10"/>
      <c r="Y45" s="10"/>
    </row>
    <row r="46" spans="1:235" x14ac:dyDescent="0.2">
      <c r="P46" s="9"/>
      <c r="Q46" s="9"/>
      <c r="R46" s="9"/>
      <c r="S46" s="10"/>
      <c r="T46" s="10"/>
      <c r="U46" s="10"/>
      <c r="V46" s="10"/>
      <c r="W46" s="10"/>
      <c r="X46" s="10"/>
      <c r="Y46" s="10"/>
    </row>
    <row r="47" spans="1:235" x14ac:dyDescent="0.2">
      <c r="P47" s="9"/>
      <c r="Q47" s="9"/>
      <c r="R47" s="9"/>
      <c r="S47" s="10"/>
      <c r="T47" s="10"/>
      <c r="U47" s="10"/>
      <c r="V47" s="10"/>
      <c r="W47" s="10"/>
      <c r="X47" s="10"/>
      <c r="Y47" s="10"/>
    </row>
    <row r="48" spans="1:235" x14ac:dyDescent="0.2">
      <c r="P48" s="9"/>
      <c r="Q48" s="9"/>
      <c r="R48" s="9"/>
      <c r="S48" s="10"/>
      <c r="T48" s="10"/>
      <c r="U48" s="10"/>
      <c r="V48" s="10"/>
      <c r="W48" s="10"/>
      <c r="X48" s="10"/>
      <c r="Y48" s="10"/>
    </row>
    <row r="49" spans="16:25" x14ac:dyDescent="0.2">
      <c r="P49" s="9"/>
      <c r="Q49" s="9"/>
      <c r="R49" s="9"/>
      <c r="S49" s="10"/>
      <c r="T49" s="10"/>
      <c r="U49" s="10"/>
      <c r="V49" s="10"/>
      <c r="W49" s="10"/>
      <c r="X49" s="10"/>
      <c r="Y49" s="10"/>
    </row>
    <row r="50" spans="16:25" x14ac:dyDescent="0.2">
      <c r="P50" s="9"/>
      <c r="Q50" s="9"/>
      <c r="R50" s="9"/>
      <c r="S50" s="10"/>
      <c r="T50" s="10"/>
      <c r="U50" s="10"/>
      <c r="V50" s="10"/>
      <c r="W50" s="10"/>
      <c r="X50" s="10"/>
      <c r="Y50" s="10"/>
    </row>
    <row r="51" spans="16:25" x14ac:dyDescent="0.2">
      <c r="P51" s="9"/>
      <c r="Q51" s="9"/>
      <c r="R51" s="9"/>
      <c r="S51" s="10"/>
      <c r="T51" s="10"/>
      <c r="U51" s="10"/>
      <c r="V51" s="10"/>
      <c r="W51" s="10"/>
      <c r="X51" s="10"/>
      <c r="Y51" s="10"/>
    </row>
    <row r="52" spans="16:25" x14ac:dyDescent="0.2">
      <c r="P52" s="9"/>
      <c r="Q52" s="9"/>
      <c r="R52" s="9"/>
      <c r="S52" s="10"/>
      <c r="T52" s="10"/>
      <c r="U52" s="10"/>
      <c r="V52" s="10"/>
      <c r="W52" s="10"/>
      <c r="X52" s="10"/>
      <c r="Y52" s="10"/>
    </row>
    <row r="53" spans="16:25" x14ac:dyDescent="0.2">
      <c r="P53" s="9"/>
      <c r="Q53" s="9"/>
      <c r="R53" s="9"/>
      <c r="S53" s="10"/>
      <c r="T53" s="10"/>
      <c r="U53" s="10"/>
      <c r="V53" s="10"/>
      <c r="W53" s="10"/>
      <c r="X53" s="10"/>
      <c r="Y53" s="10"/>
    </row>
    <row r="54" spans="16:25" x14ac:dyDescent="0.2">
      <c r="P54" s="9"/>
      <c r="Q54" s="9"/>
      <c r="R54" s="9"/>
      <c r="S54" s="10"/>
      <c r="T54" s="10"/>
      <c r="U54" s="10"/>
      <c r="V54" s="10"/>
      <c r="W54" s="10"/>
      <c r="X54" s="10"/>
      <c r="Y54" s="10"/>
    </row>
    <row r="55" spans="16:25" x14ac:dyDescent="0.2">
      <c r="P55" s="9"/>
      <c r="Q55" s="9"/>
      <c r="R55" s="9"/>
      <c r="S55" s="10"/>
      <c r="T55" s="10"/>
      <c r="U55" s="10"/>
      <c r="V55" s="10"/>
      <c r="W55" s="10"/>
      <c r="X55" s="10"/>
      <c r="Y55" s="10"/>
    </row>
    <row r="56" spans="16:25" x14ac:dyDescent="0.2">
      <c r="P56" s="9"/>
      <c r="Q56" s="9"/>
      <c r="R56" s="9"/>
      <c r="S56" s="10"/>
      <c r="T56" s="10"/>
      <c r="U56" s="10"/>
      <c r="V56" s="10"/>
      <c r="W56" s="10"/>
      <c r="X56" s="10"/>
      <c r="Y56" s="10"/>
    </row>
    <row r="57" spans="16:25" x14ac:dyDescent="0.2">
      <c r="P57" s="9"/>
      <c r="Q57" s="9"/>
      <c r="R57" s="9"/>
      <c r="S57" s="10"/>
      <c r="T57" s="10"/>
      <c r="U57" s="10"/>
      <c r="V57" s="10"/>
      <c r="W57" s="10"/>
      <c r="X57" s="10"/>
      <c r="Y57" s="10"/>
    </row>
    <row r="58" spans="16:25" x14ac:dyDescent="0.2">
      <c r="P58" s="9"/>
      <c r="Q58" s="9"/>
      <c r="R58" s="9"/>
      <c r="S58" s="10"/>
      <c r="T58" s="10"/>
      <c r="U58" s="10"/>
      <c r="V58" s="10"/>
      <c r="W58" s="10"/>
      <c r="X58" s="10"/>
      <c r="Y58" s="10"/>
    </row>
    <row r="59" spans="16:25" x14ac:dyDescent="0.2">
      <c r="P59" s="9"/>
      <c r="Q59" s="9"/>
      <c r="R59" s="9"/>
      <c r="S59" s="10"/>
      <c r="T59" s="10"/>
      <c r="U59" s="10"/>
      <c r="V59" s="10"/>
      <c r="W59" s="10"/>
      <c r="X59" s="10"/>
      <c r="Y59" s="10"/>
    </row>
    <row r="60" spans="16:25" x14ac:dyDescent="0.2">
      <c r="P60" s="9"/>
      <c r="Q60" s="9"/>
      <c r="R60" s="9"/>
      <c r="S60" s="10"/>
      <c r="T60" s="10"/>
      <c r="U60" s="10"/>
      <c r="V60" s="10"/>
      <c r="W60" s="10"/>
      <c r="X60" s="10"/>
      <c r="Y60" s="10"/>
    </row>
    <row r="61" spans="16:25" x14ac:dyDescent="0.2">
      <c r="P61" s="9"/>
      <c r="Q61" s="9"/>
      <c r="R61" s="9"/>
      <c r="S61" s="10"/>
      <c r="T61" s="10"/>
      <c r="U61" s="10"/>
      <c r="V61" s="10"/>
      <c r="W61" s="10"/>
      <c r="X61" s="10"/>
      <c r="Y61" s="10"/>
    </row>
    <row r="62" spans="16:25" x14ac:dyDescent="0.2">
      <c r="P62" s="9"/>
      <c r="Q62" s="9"/>
      <c r="R62" s="9"/>
      <c r="S62" s="10"/>
      <c r="T62" s="10"/>
      <c r="U62" s="10"/>
      <c r="V62" s="10"/>
      <c r="W62" s="10"/>
      <c r="X62" s="10"/>
      <c r="Y62" s="10"/>
    </row>
    <row r="63" spans="16:25" x14ac:dyDescent="0.2">
      <c r="P63" s="9"/>
      <c r="Q63" s="9"/>
      <c r="R63" s="9"/>
      <c r="S63" s="10"/>
      <c r="T63" s="10"/>
      <c r="U63" s="10"/>
      <c r="V63" s="10"/>
      <c r="W63" s="10"/>
      <c r="X63" s="10"/>
      <c r="Y63" s="10"/>
    </row>
    <row r="64" spans="16:25" x14ac:dyDescent="0.2">
      <c r="P64" s="9"/>
      <c r="Q64" s="9"/>
      <c r="R64" s="9"/>
      <c r="S64" s="10"/>
      <c r="T64" s="10"/>
      <c r="U64" s="10"/>
      <c r="V64" s="10"/>
      <c r="W64" s="10"/>
      <c r="X64" s="10"/>
      <c r="Y64" s="10"/>
    </row>
    <row r="65" spans="16:18" x14ac:dyDescent="0.2">
      <c r="P65" s="9"/>
      <c r="Q65" s="9"/>
      <c r="R65" s="9"/>
    </row>
    <row r="66" spans="16:18" x14ac:dyDescent="0.2">
      <c r="P66" s="9"/>
      <c r="Q66" s="9"/>
      <c r="R66" s="9"/>
    </row>
    <row r="67" spans="16:18" x14ac:dyDescent="0.2">
      <c r="P67" s="9"/>
      <c r="Q67" s="9"/>
      <c r="R67" s="9"/>
    </row>
    <row r="68" spans="16:18" x14ac:dyDescent="0.2">
      <c r="P68" s="9"/>
      <c r="Q68" s="9"/>
      <c r="R68" s="9"/>
    </row>
    <row r="69" spans="16:18" x14ac:dyDescent="0.2">
      <c r="P69" s="9"/>
      <c r="Q69" s="9"/>
      <c r="R69" s="9"/>
    </row>
    <row r="70" spans="16:18" x14ac:dyDescent="0.2">
      <c r="P70" s="9"/>
      <c r="Q70" s="9"/>
      <c r="R70" s="9"/>
    </row>
    <row r="71" spans="16:18" x14ac:dyDescent="0.2">
      <c r="P71" s="9"/>
      <c r="Q71" s="9"/>
      <c r="R71" s="9"/>
    </row>
    <row r="72" spans="16:18" x14ac:dyDescent="0.2">
      <c r="P72" s="9"/>
      <c r="Q72" s="9"/>
      <c r="R72" s="9"/>
    </row>
  </sheetData>
  <sortState ref="A13:BU44">
    <sortCondition ref="A13:A44"/>
    <sortCondition ref="B13:B44"/>
  </sortState>
  <mergeCells count="14">
    <mergeCell ref="O6:O8"/>
    <mergeCell ref="S6:S8"/>
    <mergeCell ref="R6:R8"/>
    <mergeCell ref="Q6:Q8"/>
    <mergeCell ref="V6:V8"/>
    <mergeCell ref="W6:W8"/>
    <mergeCell ref="X6:X8"/>
    <mergeCell ref="AA2:AX2"/>
    <mergeCell ref="AY2:BL2"/>
    <mergeCell ref="E6:E8"/>
    <mergeCell ref="H2:P2"/>
    <mergeCell ref="Q2:Z2"/>
    <mergeCell ref="Q3:U3"/>
    <mergeCell ref="V3:Z3"/>
  </mergeCells>
  <phoneticPr fontId="5" type="noConversion"/>
  <pageMargins left="0.75" right="0.75" top="1" bottom="1" header="0.5" footer="0.5"/>
  <pageSetup orientation="portrait" r:id="rId1"/>
  <headerFooter alignWithMargins="0">
    <oddFooter>&amp;L&amp;8&amp;D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A</vt:lpstr>
      <vt:lpstr>_EXP13</vt:lpstr>
      <vt:lpstr>_EXP2</vt:lpstr>
      <vt:lpstr>_MT13</vt:lpstr>
      <vt:lpstr>_MTH2</vt:lpstr>
      <vt:lpstr>DISB</vt:lpstr>
      <vt:lpstr>DISB2</vt:lpstr>
      <vt:lpstr>EXP</vt:lpstr>
      <vt:lpstr>MTH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Finan, Debra  (USTP)</dc:creator>
  <cp:lastModifiedBy>Finan, Debra  (USTP)</cp:lastModifiedBy>
  <dcterms:created xsi:type="dcterms:W3CDTF">2007-10-30T12:54:55Z</dcterms:created>
  <dcterms:modified xsi:type="dcterms:W3CDTF">2019-03-20T20:22:21Z</dcterms:modified>
</cp:coreProperties>
</file>