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tranet &amp; Internet\depository\internet\"/>
    </mc:Choice>
  </mc:AlternateContent>
  <xr:revisionPtr revIDLastSave="0" documentId="13_ncr:1_{664607B0-F4FB-4658-8CE0-1BCAE452A60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" sheetId="1" r:id="rId1"/>
  </sheets>
  <definedNames>
    <definedName name="_EXP13">A!$AM$29:$AN$34</definedName>
    <definedName name="_EXP2">A!$AM$29:$AN$29</definedName>
    <definedName name="_MT13">A!$O$29:$O$34</definedName>
    <definedName name="_MTH2">A!$O$29:$O$29</definedName>
    <definedName name="DISB">A!$J$28:$N$28</definedName>
    <definedName name="DISB2">A!$J$29:$N$29</definedName>
    <definedName name="EXP">A!$AM$28:$AN$28</definedName>
    <definedName name="MTH">A!$O$28:$O$28</definedName>
    <definedName name="_xlnm.Print_Titles" localSheetId="0">A!$4:$12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40" i="1" l="1"/>
  <c r="BE33" i="1"/>
  <c r="AO33" i="1"/>
  <c r="BE35" i="1" l="1"/>
  <c r="AO35" i="1"/>
  <c r="BE34" i="1"/>
  <c r="AO34" i="1"/>
  <c r="BE42" i="1"/>
  <c r="AO42" i="1"/>
  <c r="BE41" i="1"/>
  <c r="AO41" i="1"/>
  <c r="BE40" i="1"/>
  <c r="AO40" i="1"/>
  <c r="BE39" i="1"/>
  <c r="AO39" i="1"/>
  <c r="BE38" i="1"/>
  <c r="AO38" i="1"/>
  <c r="BE37" i="1"/>
  <c r="AO37" i="1"/>
  <c r="BE36" i="1"/>
  <c r="AO36" i="1"/>
  <c r="BE32" i="1"/>
  <c r="AO32" i="1"/>
  <c r="BE31" i="1"/>
  <c r="AO31" i="1"/>
  <c r="BE30" i="1"/>
  <c r="AO30" i="1"/>
  <c r="BE29" i="1"/>
  <c r="AO29" i="1"/>
  <c r="BE28" i="1"/>
  <c r="BE27" i="1"/>
  <c r="AO27" i="1"/>
  <c r="BE26" i="1"/>
  <c r="AO26" i="1"/>
  <c r="BE25" i="1"/>
  <c r="AO25" i="1"/>
  <c r="BE24" i="1"/>
  <c r="AO24" i="1"/>
  <c r="BE23" i="1"/>
  <c r="AO23" i="1"/>
  <c r="BE22" i="1"/>
  <c r="AO22" i="1"/>
  <c r="BE21" i="1"/>
  <c r="AO21" i="1"/>
  <c r="BE20" i="1"/>
  <c r="AO20" i="1"/>
  <c r="BE19" i="1"/>
  <c r="AO19" i="1"/>
  <c r="BE18" i="1"/>
  <c r="AO18" i="1"/>
  <c r="BE17" i="1"/>
  <c r="AO17" i="1"/>
  <c r="BE16" i="1"/>
  <c r="AO16" i="1"/>
  <c r="BE15" i="1"/>
  <c r="AO15" i="1"/>
  <c r="BE14" i="1"/>
  <c r="AO14" i="1"/>
  <c r="BE13" i="1"/>
  <c r="AO13" i="1"/>
  <c r="Y11" i="1" l="1"/>
  <c r="X11" i="1"/>
  <c r="W11" i="1"/>
  <c r="V11" i="1"/>
  <c r="U11" i="1"/>
  <c r="Y10" i="1"/>
  <c r="W10" i="1"/>
  <c r="V10" i="1"/>
  <c r="U10" i="1"/>
  <c r="T11" i="1"/>
  <c r="T10" i="1"/>
  <c r="B12" i="1" l="1"/>
  <c r="R11" i="1"/>
  <c r="Q11" i="1"/>
  <c r="S11" i="1"/>
  <c r="AA10" i="1"/>
  <c r="AS11" i="1"/>
  <c r="AS10" i="1"/>
  <c r="BE10" i="1"/>
  <c r="AA11" i="1"/>
  <c r="AX10" i="1"/>
  <c r="G10" i="1"/>
  <c r="H10" i="1"/>
  <c r="I10" i="1"/>
  <c r="J10" i="1"/>
  <c r="K10" i="1"/>
  <c r="L10" i="1"/>
  <c r="M10" i="1"/>
  <c r="N10" i="1"/>
  <c r="Z10" i="1"/>
  <c r="AB10" i="1"/>
  <c r="AC10" i="1"/>
  <c r="AD10" i="1"/>
  <c r="AE10" i="1"/>
  <c r="AF10" i="1"/>
  <c r="AG10" i="1"/>
  <c r="AH10" i="1"/>
  <c r="AJ10" i="1"/>
  <c r="AK10" i="1"/>
  <c r="AL10" i="1"/>
  <c r="AM10" i="1"/>
  <c r="AN10" i="1"/>
  <c r="AP10" i="1"/>
  <c r="AQ10" i="1"/>
  <c r="AR10" i="1"/>
  <c r="AT10" i="1"/>
  <c r="AU10" i="1"/>
  <c r="AV10" i="1"/>
  <c r="AW10" i="1"/>
  <c r="AY10" i="1"/>
  <c r="AZ10" i="1"/>
  <c r="BA10" i="1"/>
  <c r="BB10" i="1"/>
  <c r="BC10" i="1"/>
  <c r="BD10" i="1"/>
  <c r="BF10" i="1"/>
  <c r="BG10" i="1"/>
  <c r="BH10" i="1"/>
  <c r="BI10" i="1"/>
  <c r="BJ10" i="1"/>
  <c r="BK10" i="1"/>
  <c r="G11" i="1"/>
  <c r="H11" i="1"/>
  <c r="I11" i="1"/>
  <c r="J11" i="1"/>
  <c r="K11" i="1"/>
  <c r="L11" i="1"/>
  <c r="M11" i="1"/>
  <c r="N11" i="1"/>
  <c r="O11" i="1"/>
  <c r="Z11" i="1"/>
  <c r="AB11" i="1"/>
  <c r="AC11" i="1"/>
  <c r="AD11" i="1"/>
  <c r="AE11" i="1"/>
  <c r="AF11" i="1"/>
  <c r="AG11" i="1"/>
  <c r="AH11" i="1"/>
  <c r="AJ11" i="1"/>
  <c r="AK11" i="1"/>
  <c r="AL11" i="1"/>
  <c r="AM11" i="1"/>
  <c r="AN11" i="1"/>
  <c r="AP11" i="1"/>
  <c r="AQ11" i="1"/>
  <c r="AR11" i="1"/>
  <c r="AT11" i="1"/>
  <c r="AU11" i="1"/>
  <c r="AV11" i="1"/>
  <c r="AW11" i="1"/>
  <c r="AX11" i="1"/>
  <c r="AY11" i="1"/>
  <c r="AZ11" i="1"/>
  <c r="BA11" i="1"/>
  <c r="BB11" i="1"/>
  <c r="BC11" i="1"/>
  <c r="BD11" i="1"/>
  <c r="BF11" i="1"/>
  <c r="BG11" i="1"/>
  <c r="BH11" i="1"/>
  <c r="BI11" i="1"/>
  <c r="BJ11" i="1"/>
  <c r="BK11" i="1"/>
  <c r="BE11" i="1"/>
  <c r="P11" i="1" l="1"/>
  <c r="Q10" i="1"/>
  <c r="AI11" i="1"/>
  <c r="P10" i="1"/>
  <c r="AO11" i="1"/>
  <c r="AI10" i="1"/>
  <c r="R10" i="1"/>
</calcChain>
</file>

<file path=xl/sharedStrings.xml><?xml version="1.0" encoding="utf-8"?>
<sst xmlns="http://schemas.openxmlformats.org/spreadsheetml/2006/main" count="292" uniqueCount="236">
  <si>
    <t xml:space="preserve"> </t>
  </si>
  <si>
    <t xml:space="preserve">              PAYOUT TO NONPRIORITY UNSECUREDS</t>
  </si>
  <si>
    <t xml:space="preserve">            EMPLOYEE EXPENSES</t>
  </si>
  <si>
    <t># MONTHS</t>
  </si>
  <si>
    <t>#CASES</t>
  </si>
  <si>
    <t>$ FEES</t>
  </si>
  <si>
    <t>% EXP.</t>
  </si>
  <si>
    <t>0%</t>
  </si>
  <si>
    <t>1-39%</t>
  </si>
  <si>
    <t>40%-69%</t>
  </si>
  <si>
    <t>70% or more</t>
  </si>
  <si>
    <t>ACCTG</t>
  </si>
  <si>
    <t>ACCUM.</t>
  </si>
  <si>
    <t>ACTIVE</t>
  </si>
  <si>
    <t>ADJUST.</t>
  </si>
  <si>
    <t>ADJUSTMENTS</t>
  </si>
  <si>
    <t>APPT.</t>
  </si>
  <si>
    <t>AR</t>
  </si>
  <si>
    <t>ATTORNEYS</t>
  </si>
  <si>
    <t>AVG % FEE</t>
  </si>
  <si>
    <t>BALANCE</t>
  </si>
  <si>
    <t>BEFORE</t>
  </si>
  <si>
    <t>BENEFITS</t>
  </si>
  <si>
    <t>BOOKKEEPING</t>
  </si>
  <si>
    <t>CA</t>
  </si>
  <si>
    <t>CASES</t>
  </si>
  <si>
    <t xml:space="preserve">CASES </t>
  </si>
  <si>
    <t>CITY</t>
  </si>
  <si>
    <t>CLOSED</t>
  </si>
  <si>
    <t>COMPLETE</t>
  </si>
  <si>
    <t>COMP'N</t>
  </si>
  <si>
    <t>COMPUTER</t>
  </si>
  <si>
    <t>CON-</t>
  </si>
  <si>
    <t>CONSTR.</t>
  </si>
  <si>
    <t>CONTRIB.</t>
  </si>
  <si>
    <t>CONVERT.</t>
  </si>
  <si>
    <t>CRED'R</t>
  </si>
  <si>
    <t>CURRENT YR</t>
  </si>
  <si>
    <t>DEBTOR</t>
  </si>
  <si>
    <t>DEFICIT</t>
  </si>
  <si>
    <t>DISBURS</t>
  </si>
  <si>
    <t>DISBURSE.</t>
  </si>
  <si>
    <t>DISCHARGE</t>
  </si>
  <si>
    <t>DISMISS.</t>
  </si>
  <si>
    <t>DISTRICT</t>
  </si>
  <si>
    <t>EMPLOYER'S</t>
  </si>
  <si>
    <t>ENDING</t>
  </si>
  <si>
    <t>EQUIP/</t>
  </si>
  <si>
    <t>EXCESS</t>
  </si>
  <si>
    <t xml:space="preserve">EXP. FUND </t>
  </si>
  <si>
    <t>EXPENSES</t>
  </si>
  <si>
    <t>FILED</t>
  </si>
  <si>
    <t xml:space="preserve">FIRST NAME </t>
  </si>
  <si>
    <t>FL</t>
  </si>
  <si>
    <t>FURN</t>
  </si>
  <si>
    <t>GA</t>
  </si>
  <si>
    <t>GROSS</t>
  </si>
  <si>
    <t>HARDSHIP</t>
  </si>
  <si>
    <t>HELD</t>
  </si>
  <si>
    <t>IA</t>
  </si>
  <si>
    <t>ID</t>
  </si>
  <si>
    <t>IL</t>
  </si>
  <si>
    <t>IN</t>
  </si>
  <si>
    <t>INTEREST</t>
  </si>
  <si>
    <t>KS</t>
  </si>
  <si>
    <t>LAST NAME</t>
  </si>
  <si>
    <t>MI</t>
  </si>
  <si>
    <t>MIS-</t>
  </si>
  <si>
    <t>MS</t>
  </si>
  <si>
    <t>N.A.</t>
  </si>
  <si>
    <t>NATIONAL AVERAGES</t>
  </si>
  <si>
    <t>NATIONAL TOTALS</t>
  </si>
  <si>
    <t>NE</t>
  </si>
  <si>
    <t>NEW</t>
  </si>
  <si>
    <t>NO</t>
  </si>
  <si>
    <t>NY</t>
  </si>
  <si>
    <t>OFFICE</t>
  </si>
  <si>
    <t>OK</t>
  </si>
  <si>
    <t>OPER.</t>
  </si>
  <si>
    <t>OTHER</t>
  </si>
  <si>
    <t>PAYABLE</t>
  </si>
  <si>
    <t>PAYMENTS</t>
  </si>
  <si>
    <t>PLAN</t>
  </si>
  <si>
    <t>POSTAGE/</t>
  </si>
  <si>
    <t>PRIORITY</t>
  </si>
  <si>
    <t>PURCHASE</t>
  </si>
  <si>
    <t>REC.</t>
  </si>
  <si>
    <t>RECEIPTS</t>
  </si>
  <si>
    <t>REFUNDS</t>
  </si>
  <si>
    <t xml:space="preserve">REG </t>
  </si>
  <si>
    <t>RELATE</t>
  </si>
  <si>
    <t>RELATED</t>
  </si>
  <si>
    <t>RENT AND</t>
  </si>
  <si>
    <t>RENTAL</t>
  </si>
  <si>
    <t>SALARIES</t>
  </si>
  <si>
    <t>SECURED</t>
  </si>
  <si>
    <t>SERVICES</t>
  </si>
  <si>
    <t>STATE</t>
  </si>
  <si>
    <t>SULTING</t>
  </si>
  <si>
    <t>SUPPLIES</t>
  </si>
  <si>
    <t>TELEPH/</t>
  </si>
  <si>
    <t>TN</t>
  </si>
  <si>
    <t>TO ANTHR.</t>
  </si>
  <si>
    <t>TOTAL</t>
  </si>
  <si>
    <t>TRAINING</t>
  </si>
  <si>
    <t>TRANSFERRED</t>
  </si>
  <si>
    <t>TRUST FUND</t>
  </si>
  <si>
    <t>TRUSTEE</t>
  </si>
  <si>
    <t>TX</t>
  </si>
  <si>
    <t>UNSEC. CLAIMS</t>
  </si>
  <si>
    <t>UNSEC'D</t>
  </si>
  <si>
    <t>UTILS</t>
  </si>
  <si>
    <t>VT</t>
  </si>
  <si>
    <t>WI</t>
  </si>
  <si>
    <t>TOTAL DISBURSEMENTS</t>
  </si>
  <si>
    <t>NON-FEE DISBURSEMENTS</t>
  </si>
  <si>
    <t>Sensenich</t>
  </si>
  <si>
    <t>Swimelar</t>
  </si>
  <si>
    <t>Barkley, Jr.</t>
  </si>
  <si>
    <t>Hendren</t>
  </si>
  <si>
    <t>Viegelahn</t>
  </si>
  <si>
    <t>Hildebrand</t>
  </si>
  <si>
    <t>McDonald</t>
  </si>
  <si>
    <t>Black</t>
  </si>
  <si>
    <t>Chael</t>
  </si>
  <si>
    <t>Dunbar</t>
  </si>
  <si>
    <t>Overcash</t>
  </si>
  <si>
    <t>Williams</t>
  </si>
  <si>
    <t>Burchard</t>
  </si>
  <si>
    <t>Burdette</t>
  </si>
  <si>
    <t>Elsaesser</t>
  </si>
  <si>
    <t>Eck</t>
  </si>
  <si>
    <t>Carrion</t>
  </si>
  <si>
    <t>Kelley</t>
  </si>
  <si>
    <t>Waage</t>
  </si>
  <si>
    <t>Whaley</t>
  </si>
  <si>
    <t>&gt; 65 MOS.</t>
  </si>
  <si>
    <t>Norwich</t>
  </si>
  <si>
    <t>Syracuse</t>
  </si>
  <si>
    <t>Northern</t>
  </si>
  <si>
    <t>Jackson</t>
  </si>
  <si>
    <t>Southern/Northern</t>
  </si>
  <si>
    <t>Lubbock</t>
  </si>
  <si>
    <t>Austin</t>
  </si>
  <si>
    <t>Western</t>
  </si>
  <si>
    <t>San Antonio</t>
  </si>
  <si>
    <t>Nashville</t>
  </si>
  <si>
    <t>Middle</t>
  </si>
  <si>
    <t>Chattanooga</t>
  </si>
  <si>
    <t>Eastern</t>
  </si>
  <si>
    <t>Saginaw</t>
  </si>
  <si>
    <t>Southern</t>
  </si>
  <si>
    <t>Seymour</t>
  </si>
  <si>
    <t>Merrillville</t>
  </si>
  <si>
    <t>Peoria</t>
  </si>
  <si>
    <t>Central</t>
  </si>
  <si>
    <t>Milwaukee</t>
  </si>
  <si>
    <t>Madison</t>
  </si>
  <si>
    <t>Waterloo</t>
  </si>
  <si>
    <t>Northern/Southern</t>
  </si>
  <si>
    <t>Omaha</t>
  </si>
  <si>
    <t>Hot Springs Natl Prk</t>
  </si>
  <si>
    <t>Eastern/Western</t>
  </si>
  <si>
    <t>Foster City</t>
  </si>
  <si>
    <t>Fresno</t>
  </si>
  <si>
    <t>Eastern/Northern</t>
  </si>
  <si>
    <t>Seattle</t>
  </si>
  <si>
    <t>Sandpoint</t>
  </si>
  <si>
    <t>Hailey</t>
  </si>
  <si>
    <t>Tulsa</t>
  </si>
  <si>
    <t>Wichita</t>
  </si>
  <si>
    <t>San Juan</t>
  </si>
  <si>
    <t>Albany</t>
  </si>
  <si>
    <t>Barndenton</t>
  </si>
  <si>
    <t>Augusta</t>
  </si>
  <si>
    <t>Atlanta</t>
  </si>
  <si>
    <t>Harring</t>
  </si>
  <si>
    <t>APPROVED</t>
  </si>
  <si>
    <t xml:space="preserve"> FROM PRIOR YR</t>
  </si>
  <si>
    <t>CARRYOVER COMP'N</t>
  </si>
  <si>
    <t>Kloiber</t>
  </si>
  <si>
    <t>WA &amp; ID</t>
  </si>
  <si>
    <t>OR &amp; WA</t>
  </si>
  <si>
    <t>PR &amp; VI</t>
  </si>
  <si>
    <t>FEE DISBURSEMENTS under $450,000</t>
  </si>
  <si>
    <t>FEE DISBURSEMENTS over $450,000</t>
  </si>
  <si>
    <t>NON-FEE RECEIPTS</t>
  </si>
  <si>
    <t>FEE RECEIPTS under $450,000</t>
  </si>
  <si>
    <t>FEE RECEIPTS over $450,000</t>
  </si>
  <si>
    <t>West</t>
  </si>
  <si>
    <t>FEE AT DISBURSEMENT</t>
  </si>
  <si>
    <t>FEE AT RECEIPT</t>
  </si>
  <si>
    <t>Garcia</t>
  </si>
  <si>
    <t>Rainsdon</t>
  </si>
  <si>
    <t>Overstreet</t>
  </si>
  <si>
    <t>Davis</t>
  </si>
  <si>
    <t>Jan</t>
  </si>
  <si>
    <t>Mark</t>
  </si>
  <si>
    <t>Harold</t>
  </si>
  <si>
    <t>Brad</t>
  </si>
  <si>
    <t>G. Ray</t>
  </si>
  <si>
    <t>Mary</t>
  </si>
  <si>
    <t>Henry</t>
  </si>
  <si>
    <t>Kara</t>
  </si>
  <si>
    <t>Thomas</t>
  </si>
  <si>
    <t>Joseph</t>
  </si>
  <si>
    <t>Paul</t>
  </si>
  <si>
    <t>Michael</t>
  </si>
  <si>
    <t>Rebecca</t>
  </si>
  <si>
    <t>Carol</t>
  </si>
  <si>
    <t>James</t>
  </si>
  <si>
    <t>Renee</t>
  </si>
  <si>
    <t>David</t>
  </si>
  <si>
    <t>Virginia</t>
  </si>
  <si>
    <t>J. Ford</t>
  </si>
  <si>
    <t>Gary</t>
  </si>
  <si>
    <t>Carl</t>
  </si>
  <si>
    <t>Lonnie</t>
  </si>
  <si>
    <t>Walter</t>
  </si>
  <si>
    <t>Jon</t>
  </si>
  <si>
    <t>Nancy</t>
  </si>
  <si>
    <t>TO USTSF</t>
  </si>
  <si>
    <t>A(f)(ii)(b)/</t>
  </si>
  <si>
    <t xml:space="preserve">ACTUAL </t>
  </si>
  <si>
    <t xml:space="preserve">Combs-Skinner  </t>
  </si>
  <si>
    <t>CA &amp; NV</t>
  </si>
  <si>
    <t>Shreveport</t>
  </si>
  <si>
    <t>Eastern/Middle/Western</t>
  </si>
  <si>
    <t>LA</t>
  </si>
  <si>
    <t>Todd</t>
  </si>
  <si>
    <t>CHAPTER  12  STANDING TRUSTEE FY23 ANNUAL REPORTS</t>
  </si>
  <si>
    <t xml:space="preserve">Johns </t>
  </si>
  <si>
    <t xml:space="preserve">Meyer </t>
  </si>
  <si>
    <t>END 23</t>
  </si>
  <si>
    <t>START 23</t>
  </si>
  <si>
    <t>Marsha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</si>
</sst>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[$$-409]\ #,##0"/>
    <numFmt numFmtId="165" formatCode="#,##0.0"/>
    <numFmt numFmtId="166" formatCode="0.0"/>
    <numFmt numFmtId="167" formatCode="0.0%"/>
    <numFmt numFmtId="168" formatCode="#,##0.0_);\(#,##0.0\)"/>
  </numFmts>
  <fonts count="21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sz val="12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sz val="10"/>
      <name val="MS Sans Serif"/>
      <family val="2"/>
    </font>
    <font>
      <sz val="12"/>
      <color theme="1"/>
      <name val="Times New Roman"/>
      <family val="1"/>
    </font>
    <font>
      <sz val="12"/>
      <name val="Arial"/>
      <family val="2"/>
    </font>
    <font>
      <sz val="12"/>
      <name val="Arial"/>
      <family val="2"/>
    </font>
    <font>
      <sz val="10"/>
      <color rgb="FFFF0000"/>
      <name val="Times New Roman"/>
      <family val="1"/>
    </font>
    <font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8"/>
      </patternFill>
    </fill>
    <fill>
      <patternFill patternType="solid">
        <fgColor indexed="9"/>
        <bgColor indexed="10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10"/>
      </patternFill>
    </fill>
  </fills>
  <borders count="23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/>
      <bottom/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auto="1"/>
      </right>
      <top/>
      <bottom/>
      <diagonal/>
    </border>
  </borders>
  <cellStyleXfs count="15">
    <xf numFmtId="0" fontId="0" fillId="0" borderId="0"/>
    <xf numFmtId="0" fontId="3" fillId="0" borderId="0"/>
    <xf numFmtId="44" fontId="3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4" fillId="0" borderId="0"/>
    <xf numFmtId="0" fontId="9" fillId="0" borderId="0"/>
    <xf numFmtId="0" fontId="9" fillId="0" borderId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7" fillId="0" borderId="0"/>
    <xf numFmtId="44" fontId="18" fillId="0" borderId="0" applyFont="0" applyFill="0" applyBorder="0" applyAlignment="0" applyProtection="0"/>
  </cellStyleXfs>
  <cellXfs count="109">
    <xf numFmtId="3" fontId="0" fillId="2" borderId="0" xfId="0" applyNumberFormat="1" applyFill="1"/>
    <xf numFmtId="0" fontId="7" fillId="2" borderId="1" xfId="0" applyFont="1" applyFill="1" applyBorder="1"/>
    <xf numFmtId="3" fontId="5" fillId="2" borderId="0" xfId="0" applyNumberFormat="1" applyFont="1" applyFill="1"/>
    <xf numFmtId="3" fontId="7" fillId="2" borderId="1" xfId="0" applyNumberFormat="1" applyFont="1" applyFill="1" applyBorder="1"/>
    <xf numFmtId="0" fontId="5" fillId="2" borderId="1" xfId="0" applyFont="1" applyFill="1" applyBorder="1"/>
    <xf numFmtId="166" fontId="7" fillId="2" borderId="1" xfId="0" applyNumberFormat="1" applyFont="1" applyFill="1" applyBorder="1"/>
    <xf numFmtId="10" fontId="7" fillId="2" borderId="1" xfId="0" applyNumberFormat="1" applyFont="1" applyFill="1" applyBorder="1"/>
    <xf numFmtId="167" fontId="7" fillId="2" borderId="1" xfId="0" applyNumberFormat="1" applyFont="1" applyFill="1" applyBorder="1"/>
    <xf numFmtId="0" fontId="5" fillId="2" borderId="3" xfId="0" applyFont="1" applyFill="1" applyBorder="1"/>
    <xf numFmtId="166" fontId="5" fillId="2" borderId="0" xfId="0" applyNumberFormat="1" applyFont="1" applyFill="1"/>
    <xf numFmtId="10" fontId="5" fillId="2" borderId="0" xfId="0" applyNumberFormat="1" applyFont="1" applyFill="1"/>
    <xf numFmtId="0" fontId="7" fillId="2" borderId="6" xfId="0" applyFont="1" applyFill="1" applyBorder="1"/>
    <xf numFmtId="0" fontId="7" fillId="2" borderId="7" xfId="0" applyFont="1" applyFill="1" applyBorder="1"/>
    <xf numFmtId="0" fontId="7" fillId="3" borderId="9" xfId="0" applyFont="1" applyFill="1" applyBorder="1"/>
    <xf numFmtId="0" fontId="7" fillId="2" borderId="3" xfId="0" applyFont="1" applyFill="1" applyBorder="1"/>
    <xf numFmtId="0" fontId="7" fillId="2" borderId="10" xfId="0" applyFont="1" applyFill="1" applyBorder="1"/>
    <xf numFmtId="3" fontId="0" fillId="2" borderId="0" xfId="0" applyNumberFormat="1" applyFill="1" applyAlignment="1">
      <alignment horizontal="centerContinuous"/>
    </xf>
    <xf numFmtId="3" fontId="5" fillId="2" borderId="0" xfId="0" applyNumberFormat="1" applyFont="1" applyFill="1" applyAlignment="1"/>
    <xf numFmtId="0" fontId="8" fillId="2" borderId="0" xfId="0" applyFont="1" applyFill="1" applyAlignment="1"/>
    <xf numFmtId="3" fontId="5" fillId="4" borderId="0" xfId="0" applyNumberFormat="1" applyFont="1" applyFill="1"/>
    <xf numFmtId="3" fontId="0" fillId="4" borderId="0" xfId="0" applyNumberFormat="1" applyFill="1"/>
    <xf numFmtId="3" fontId="10" fillId="2" borderId="0" xfId="0" applyNumberFormat="1" applyFont="1" applyFill="1" applyAlignment="1">
      <alignment horizontal="left"/>
    </xf>
    <xf numFmtId="1" fontId="11" fillId="4" borderId="1" xfId="0" applyNumberFormat="1" applyFont="1" applyFill="1" applyBorder="1"/>
    <xf numFmtId="164" fontId="11" fillId="4" borderId="1" xfId="0" applyNumberFormat="1" applyFont="1" applyFill="1" applyBorder="1"/>
    <xf numFmtId="3" fontId="11" fillId="4" borderId="1" xfId="0" applyNumberFormat="1" applyFont="1" applyFill="1" applyBorder="1"/>
    <xf numFmtId="3" fontId="11" fillId="5" borderId="1" xfId="0" applyNumberFormat="1" applyFont="1" applyFill="1" applyBorder="1"/>
    <xf numFmtId="0" fontId="4" fillId="2" borderId="6" xfId="0" applyFont="1" applyFill="1" applyBorder="1"/>
    <xf numFmtId="0" fontId="4" fillId="2" borderId="2" xfId="0" applyFont="1" applyFill="1" applyBorder="1"/>
    <xf numFmtId="0" fontId="6" fillId="2" borderId="2" xfId="0" applyFont="1" applyFill="1" applyBorder="1"/>
    <xf numFmtId="0" fontId="4" fillId="2" borderId="5" xfId="0" applyFont="1" applyFill="1" applyBorder="1"/>
    <xf numFmtId="0" fontId="4" fillId="2" borderId="10" xfId="0" applyFont="1" applyFill="1" applyBorder="1"/>
    <xf numFmtId="0" fontId="4" fillId="2" borderId="7" xfId="0" applyFont="1" applyFill="1" applyBorder="1"/>
    <xf numFmtId="0" fontId="4" fillId="2" borderId="3" xfId="0" applyFont="1" applyFill="1" applyBorder="1"/>
    <xf numFmtId="0" fontId="6" fillId="2" borderId="3" xfId="0" applyFont="1" applyFill="1" applyBorder="1"/>
    <xf numFmtId="0" fontId="4" fillId="2" borderId="8" xfId="0" applyFont="1" applyFill="1" applyBorder="1"/>
    <xf numFmtId="0" fontId="4" fillId="2" borderId="4" xfId="0" applyFont="1" applyFill="1" applyBorder="1"/>
    <xf numFmtId="0" fontId="6" fillId="2" borderId="4" xfId="0" applyFont="1" applyFill="1" applyBorder="1"/>
    <xf numFmtId="3" fontId="12" fillId="2" borderId="11" xfId="0" applyNumberFormat="1" applyFont="1" applyFill="1" applyBorder="1" applyAlignment="1">
      <alignment horizontal="center"/>
    </xf>
    <xf numFmtId="3" fontId="12" fillId="2" borderId="12" xfId="0" applyNumberFormat="1" applyFont="1" applyFill="1" applyBorder="1" applyAlignment="1">
      <alignment horizontal="center"/>
    </xf>
    <xf numFmtId="3" fontId="12" fillId="2" borderId="4" xfId="0" applyNumberFormat="1" applyFont="1" applyFill="1" applyBorder="1" applyAlignment="1">
      <alignment horizontal="center"/>
    </xf>
    <xf numFmtId="3" fontId="4" fillId="2" borderId="0" xfId="0" applyNumberFormat="1" applyFont="1" applyFill="1" applyBorder="1"/>
    <xf numFmtId="0" fontId="11" fillId="5" borderId="13" xfId="0" applyFont="1" applyFill="1" applyBorder="1"/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0" fontId="11" fillId="3" borderId="5" xfId="0" applyFont="1" applyFill="1" applyBorder="1"/>
    <xf numFmtId="3" fontId="11" fillId="3" borderId="1" xfId="0" applyNumberFormat="1" applyFont="1" applyFill="1" applyBorder="1"/>
    <xf numFmtId="37" fontId="11" fillId="3" borderId="1" xfId="0" applyNumberFormat="1" applyFont="1" applyFill="1" applyBorder="1"/>
    <xf numFmtId="165" fontId="11" fillId="3" borderId="1" xfId="0" applyNumberFormat="1" applyFont="1" applyFill="1" applyBorder="1"/>
    <xf numFmtId="10" fontId="11" fillId="3" borderId="1" xfId="0" applyNumberFormat="1" applyFont="1" applyFill="1" applyBorder="1"/>
    <xf numFmtId="0" fontId="11" fillId="3" borderId="1" xfId="0" applyFont="1" applyFill="1" applyBorder="1" applyAlignment="1">
      <alignment horizontal="right"/>
    </xf>
    <xf numFmtId="3" fontId="4" fillId="2" borderId="3" xfId="0" applyNumberFormat="1" applyFont="1" applyFill="1" applyBorder="1"/>
    <xf numFmtId="3" fontId="4" fillId="2" borderId="3" xfId="0" applyNumberFormat="1" applyFont="1" applyFill="1" applyBorder="1" applyAlignment="1">
      <alignment horizontal="center"/>
    </xf>
    <xf numFmtId="3" fontId="4" fillId="2" borderId="0" xfId="0" applyNumberFormat="1" applyFont="1" applyFill="1" applyBorder="1" applyAlignment="1">
      <alignment horizontal="centerContinuous"/>
    </xf>
    <xf numFmtId="3" fontId="4" fillId="2" borderId="0" xfId="0" applyNumberFormat="1" applyFont="1" applyFill="1" applyBorder="1" applyAlignment="1">
      <alignment horizontal="center"/>
    </xf>
    <xf numFmtId="3" fontId="12" fillId="2" borderId="0" xfId="0" applyNumberFormat="1" applyFont="1" applyFill="1" applyBorder="1"/>
    <xf numFmtId="3" fontId="4" fillId="2" borderId="14" xfId="0" applyNumberFormat="1" applyFont="1" applyFill="1" applyBorder="1" applyAlignment="1">
      <alignment horizontal="center"/>
    </xf>
    <xf numFmtId="3" fontId="11" fillId="4" borderId="16" xfId="0" applyNumberFormat="1" applyFont="1" applyFill="1" applyBorder="1"/>
    <xf numFmtId="1" fontId="11" fillId="5" borderId="1" xfId="0" applyNumberFormat="1" applyFont="1" applyFill="1" applyBorder="1"/>
    <xf numFmtId="164" fontId="11" fillId="5" borderId="1" xfId="0" applyNumberFormat="1" applyFont="1" applyFill="1" applyBorder="1"/>
    <xf numFmtId="0" fontId="11" fillId="5" borderId="1" xfId="0" applyFont="1" applyFill="1" applyBorder="1"/>
    <xf numFmtId="3" fontId="5" fillId="5" borderId="0" xfId="0" applyNumberFormat="1" applyFont="1" applyFill="1"/>
    <xf numFmtId="3" fontId="0" fillId="5" borderId="0" xfId="0" applyNumberFormat="1" applyFill="1"/>
    <xf numFmtId="3" fontId="11" fillId="5" borderId="16" xfId="0" applyNumberFormat="1" applyFont="1" applyFill="1" applyBorder="1"/>
    <xf numFmtId="3" fontId="9" fillId="5" borderId="0" xfId="0" applyNumberFormat="1" applyFont="1" applyFill="1"/>
    <xf numFmtId="164" fontId="11" fillId="4" borderId="17" xfId="0" applyNumberFormat="1" applyFont="1" applyFill="1" applyBorder="1"/>
    <xf numFmtId="0" fontId="4" fillId="2" borderId="4" xfId="0" applyFont="1" applyFill="1" applyBorder="1" applyAlignment="1">
      <alignment wrapText="1"/>
    </xf>
    <xf numFmtId="10" fontId="7" fillId="2" borderId="17" xfId="0" applyNumberFormat="1" applyFont="1" applyFill="1" applyBorder="1"/>
    <xf numFmtId="3" fontId="12" fillId="2" borderId="22" xfId="0" applyNumberFormat="1" applyFont="1" applyFill="1" applyBorder="1"/>
    <xf numFmtId="3" fontId="12" fillId="2" borderId="3" xfId="0" applyNumberFormat="1" applyFont="1" applyFill="1" applyBorder="1"/>
    <xf numFmtId="1" fontId="11" fillId="4" borderId="17" xfId="0" applyNumberFormat="1" applyFont="1" applyFill="1" applyBorder="1"/>
    <xf numFmtId="167" fontId="16" fillId="0" borderId="13" xfId="14" applyNumberFormat="1" applyFont="1" applyFill="1" applyBorder="1"/>
    <xf numFmtId="37" fontId="16" fillId="5" borderId="13" xfId="14" applyNumberFormat="1" applyFont="1" applyFill="1" applyBorder="1"/>
    <xf numFmtId="0" fontId="11" fillId="5" borderId="18" xfId="0" applyFont="1" applyFill="1" applyBorder="1"/>
    <xf numFmtId="0" fontId="4" fillId="2" borderId="0" xfId="0" applyFont="1" applyFill="1" applyBorder="1"/>
    <xf numFmtId="3" fontId="4" fillId="2" borderId="19" xfId="0" applyNumberFormat="1" applyFont="1" applyFill="1" applyBorder="1"/>
    <xf numFmtId="3" fontId="4" fillId="2" borderId="20" xfId="0" applyNumberFormat="1" applyFont="1" applyFill="1" applyBorder="1"/>
    <xf numFmtId="3" fontId="4" fillId="2" borderId="21" xfId="0" applyNumberFormat="1" applyFont="1" applyFill="1" applyBorder="1"/>
    <xf numFmtId="22" fontId="4" fillId="2" borderId="0" xfId="0" applyNumberFormat="1" applyFont="1" applyFill="1" applyBorder="1" applyAlignment="1">
      <alignment horizontal="center"/>
    </xf>
    <xf numFmtId="3" fontId="12" fillId="2" borderId="12" xfId="0" applyNumberFormat="1" applyFont="1" applyFill="1" applyBorder="1"/>
    <xf numFmtId="1" fontId="11" fillId="5" borderId="17" xfId="0" applyNumberFormat="1" applyFont="1" applyFill="1" applyBorder="1"/>
    <xf numFmtId="164" fontId="11" fillId="5" borderId="17" xfId="0" applyNumberFormat="1" applyFont="1" applyFill="1" applyBorder="1"/>
    <xf numFmtId="0" fontId="11" fillId="5" borderId="15" xfId="0" applyFont="1" applyFill="1" applyBorder="1"/>
    <xf numFmtId="167" fontId="16" fillId="0" borderId="13" xfId="14" applyNumberFormat="1" applyFont="1" applyBorder="1"/>
    <xf numFmtId="37" fontId="7" fillId="2" borderId="1" xfId="0" applyNumberFormat="1" applyFont="1" applyFill="1" applyBorder="1"/>
    <xf numFmtId="37" fontId="16" fillId="0" borderId="13" xfId="14" applyNumberFormat="1" applyFont="1" applyBorder="1"/>
    <xf numFmtId="37" fontId="16" fillId="0" borderId="13" xfId="14" applyNumberFormat="1" applyFont="1" applyFill="1" applyBorder="1"/>
    <xf numFmtId="167" fontId="11" fillId="6" borderId="1" xfId="0" applyNumberFormat="1" applyFont="1" applyFill="1" applyBorder="1"/>
    <xf numFmtId="3" fontId="19" fillId="2" borderId="0" xfId="0" applyNumberFormat="1" applyFont="1" applyFill="1"/>
    <xf numFmtId="10" fontId="16" fillId="0" borderId="13" xfId="14" applyNumberFormat="1" applyFont="1" applyBorder="1"/>
    <xf numFmtId="14" fontId="20" fillId="2" borderId="0" xfId="0" applyNumberFormat="1" applyFont="1" applyFill="1" applyAlignment="1">
      <alignment horizontal="left"/>
    </xf>
    <xf numFmtId="168" fontId="16" fillId="0" borderId="13" xfId="14" applyNumberFormat="1" applyFont="1" applyBorder="1"/>
    <xf numFmtId="168" fontId="16" fillId="5" borderId="13" xfId="14" applyNumberFormat="1" applyFont="1" applyFill="1" applyBorder="1"/>
    <xf numFmtId="10" fontId="16" fillId="5" borderId="13" xfId="14" applyNumberFormat="1" applyFont="1" applyFill="1" applyBorder="1"/>
    <xf numFmtId="167" fontId="16" fillId="5" borderId="13" xfId="14" applyNumberFormat="1" applyFont="1" applyFill="1" applyBorder="1"/>
    <xf numFmtId="3" fontId="6" fillId="2" borderId="0" xfId="0" applyNumberFormat="1" applyFont="1" applyFill="1" applyBorder="1"/>
    <xf numFmtId="3" fontId="13" fillId="2" borderId="0" xfId="0" applyNumberFormat="1" applyFont="1" applyFill="1" applyBorder="1" applyAlignment="1">
      <alignment horizontal="center"/>
    </xf>
    <xf numFmtId="3" fontId="13" fillId="2" borderId="12" xfId="0" applyNumberFormat="1" applyFont="1" applyFill="1" applyBorder="1" applyAlignment="1">
      <alignment horizontal="center"/>
    </xf>
    <xf numFmtId="3" fontId="4" fillId="2" borderId="20" xfId="0" applyNumberFormat="1" applyFont="1" applyFill="1" applyBorder="1" applyAlignment="1">
      <alignment horizontal="center"/>
    </xf>
    <xf numFmtId="3" fontId="4" fillId="2" borderId="21" xfId="0" applyNumberFormat="1" applyFont="1" applyFill="1" applyBorder="1" applyAlignment="1">
      <alignment horizontal="center"/>
    </xf>
    <xf numFmtId="22" fontId="4" fillId="2" borderId="19" xfId="0" applyNumberFormat="1" applyFont="1" applyFill="1" applyBorder="1" applyAlignment="1">
      <alignment horizontal="center"/>
    </xf>
    <xf numFmtId="22" fontId="4" fillId="2" borderId="20" xfId="0" applyNumberFormat="1" applyFont="1" applyFill="1" applyBorder="1" applyAlignment="1">
      <alignment horizontal="center"/>
    </xf>
    <xf numFmtId="22" fontId="4" fillId="2" borderId="21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left" wrapText="1"/>
    </xf>
    <xf numFmtId="0" fontId="4" fillId="2" borderId="7" xfId="0" applyFont="1" applyFill="1" applyBorder="1" applyAlignment="1">
      <alignment horizontal="left" wrapText="1"/>
    </xf>
    <xf numFmtId="0" fontId="4" fillId="2" borderId="8" xfId="0" applyFont="1" applyFill="1" applyBorder="1" applyAlignment="1">
      <alignment horizontal="left" wrapText="1"/>
    </xf>
    <xf numFmtId="0" fontId="4" fillId="4" borderId="6" xfId="0" applyFont="1" applyFill="1" applyBorder="1" applyAlignment="1">
      <alignment horizontal="left" wrapText="1"/>
    </xf>
    <xf numFmtId="0" fontId="4" fillId="4" borderId="7" xfId="0" applyFont="1" applyFill="1" applyBorder="1" applyAlignment="1">
      <alignment horizontal="left" wrapText="1"/>
    </xf>
    <xf numFmtId="0" fontId="4" fillId="4" borderId="8" xfId="0" applyFont="1" applyFill="1" applyBorder="1" applyAlignment="1">
      <alignment horizontal="left" wrapText="1"/>
    </xf>
  </cellXfs>
  <cellStyles count="15">
    <cellStyle name="Currency" xfId="14" builtinId="4"/>
    <cellStyle name="Currency 2" xfId="2" xr:uid="{00000000-0005-0000-0000-000001000000}"/>
    <cellStyle name="Currency 3" xfId="10" xr:uid="{00000000-0005-0000-0000-000002000000}"/>
    <cellStyle name="Currency 4" xfId="12" xr:uid="{00000000-0005-0000-0000-000003000000}"/>
    <cellStyle name="Normal" xfId="0" builtinId="0"/>
    <cellStyle name="Normal 2" xfId="3" xr:uid="{00000000-0005-0000-0000-000005000000}"/>
    <cellStyle name="Normal 3" xfId="4" xr:uid="{00000000-0005-0000-0000-000006000000}"/>
    <cellStyle name="Normal 4" xfId="5" xr:uid="{00000000-0005-0000-0000-000007000000}"/>
    <cellStyle name="Normal 5" xfId="6" xr:uid="{00000000-0005-0000-0000-000008000000}"/>
    <cellStyle name="Normal 5 2" xfId="8" xr:uid="{00000000-0005-0000-0000-000009000000}"/>
    <cellStyle name="Normal 5 3" xfId="13" xr:uid="{00000000-0005-0000-0000-00000A000000}"/>
    <cellStyle name="Normal 6" xfId="7" xr:uid="{00000000-0005-0000-0000-00000B000000}"/>
    <cellStyle name="Normal 7" xfId="1" xr:uid="{00000000-0005-0000-0000-00000C000000}"/>
    <cellStyle name="Normal 8" xfId="9" xr:uid="{00000000-0005-0000-0000-00000D000000}"/>
    <cellStyle name="Normal 9" xfId="11" xr:uid="{00000000-0005-0000-0000-00000E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C0C0C0"/>
      <rgbColor rgb="00000000"/>
      <rgbColor rgb="00FFFFFF"/>
      <rgbColor rgb="00E6E6E6"/>
      <rgbColor rgb="0000FF00"/>
      <rgbColor rgb="000000FF"/>
      <rgbColor rgb="0000FFFF"/>
      <rgbColor rgb="00FF00FF"/>
      <rgbColor rgb="00FFFF00"/>
      <rgbColor rgb="00800080"/>
      <rgbColor rgb="00008000"/>
      <rgbColor rgb="00808000"/>
      <rgbColor rgb="00000080"/>
      <rgbColor rgb="00800000"/>
      <rgbColor rgb="00008080"/>
      <rgbColor rgb="00FFFFFF"/>
      <rgbColor rgb="00000050"/>
      <rgbColor rgb="00FFE0C0"/>
      <rgbColor rgb="00B0B0FF"/>
      <rgbColor rgb="00C890FF"/>
      <rgbColor rgb="00A040FF"/>
      <rgbColor rgb="006000C0"/>
      <rgbColor rgb="00005050"/>
      <rgbColor rgb="000080FF"/>
      <rgbColor rgb="00A0D0FF"/>
      <rgbColor rgb="00B0FFFF"/>
      <rgbColor rgb="0070FFFF"/>
      <rgbColor rgb="00005000"/>
      <rgbColor rgb="00B0FFB0"/>
      <rgbColor rgb="00FFFF90"/>
      <rgbColor rgb="00FFCC00"/>
      <rgbColor rgb="00500000"/>
      <rgbColor rgb="00FFB0B0"/>
      <rgbColor rgb="00FFB870"/>
      <rgbColor rgb="00FF8000"/>
      <rgbColor rgb="00FF6000"/>
      <rgbColor rgb="00500050"/>
      <rgbColor rgb="00FFB0FF"/>
      <rgbColor rgb="00FFA0D0"/>
      <rgbColor rgb="00FF80C0"/>
      <rgbColor rgb="00FF0080"/>
      <rgbColor rgb="00909090"/>
      <rgbColor rgb="00E0B090"/>
      <rgbColor rgb="00B07050"/>
      <rgbColor rgb="00FFFFFF"/>
      <rgbColor rgb="00FFFFFF"/>
      <rgbColor rgb="00FFFFFF"/>
      <rgbColor rgb="00804040"/>
      <rgbColor rgb="00200000"/>
      <rgbColor rgb="00400000"/>
      <rgbColor rgb="00600000"/>
      <rgbColor rgb="00800000"/>
      <rgbColor rgb="009F0000"/>
      <rgbColor rgb="00BF0000"/>
      <rgbColor rgb="00DF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Y68"/>
  <sheetViews>
    <sheetView showGridLines="0" tabSelected="1" zoomScaleNormal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B3" sqref="B3"/>
    </sheetView>
  </sheetViews>
  <sheetFormatPr defaultColWidth="8" defaultRowHeight="15.5" x14ac:dyDescent="0.35"/>
  <cols>
    <col min="1" max="1" width="5.84375" style="2" customWidth="1"/>
    <col min="2" max="2" width="19.23046875" style="2" customWidth="1"/>
    <col min="3" max="3" width="12.23046875" style="2" customWidth="1"/>
    <col min="4" max="4" width="17.23046875" style="2" customWidth="1"/>
    <col min="5" max="5" width="18.4609375" style="2" customWidth="1"/>
    <col min="6" max="6" width="10.84375" style="2" customWidth="1"/>
    <col min="7" max="8" width="11" style="2" customWidth="1"/>
    <col min="9" max="9" width="10" style="2" customWidth="1"/>
    <col min="10" max="10" width="10.84375" style="2" customWidth="1"/>
    <col min="11" max="11" width="9.23046875" style="2" customWidth="1"/>
    <col min="12" max="12" width="9.84375" style="2" customWidth="1"/>
    <col min="13" max="13" width="9" style="2" customWidth="1"/>
    <col min="14" max="14" width="13.69140625" style="2" customWidth="1"/>
    <col min="15" max="15" width="10.23046875" style="2" customWidth="1"/>
    <col min="16" max="16" width="14.07421875" style="2" customWidth="1"/>
    <col min="17" max="17" width="14.23046875" style="2" customWidth="1"/>
    <col min="18" max="18" width="13.69140625" style="2" customWidth="1"/>
    <col min="19" max="24" width="11.69140625" style="2" customWidth="1"/>
    <col min="25" max="25" width="11.07421875" style="2" customWidth="1"/>
    <col min="26" max="26" width="10.07421875" style="2" customWidth="1"/>
    <col min="27" max="27" width="11.07421875" style="2" customWidth="1"/>
    <col min="28" max="28" width="10.4609375" style="2" customWidth="1"/>
    <col min="29" max="29" width="10.23046875" style="2" customWidth="1"/>
    <col min="30" max="30" width="10" style="2" customWidth="1"/>
    <col min="31" max="31" width="10.23046875" style="2" customWidth="1"/>
    <col min="32" max="32" width="11.07421875" style="2" customWidth="1"/>
    <col min="33" max="33" width="11.4609375" style="2" customWidth="1"/>
    <col min="34" max="34" width="10.4609375" style="2" customWidth="1"/>
    <col min="35" max="35" width="15" style="2" customWidth="1"/>
    <col min="36" max="36" width="7.69140625" style="2" customWidth="1"/>
    <col min="37" max="37" width="8.4609375" style="2" customWidth="1"/>
    <col min="38" max="38" width="8.69140625" style="2" customWidth="1"/>
    <col min="39" max="39" width="9.69140625" style="2" customWidth="1"/>
    <col min="40" max="40" width="9.07421875" style="2" customWidth="1"/>
    <col min="41" max="41" width="8.69140625" style="2" customWidth="1"/>
    <col min="42" max="42" width="7.69140625" style="2" customWidth="1"/>
    <col min="43" max="43" width="10.69140625" style="2" customWidth="1"/>
    <col min="44" max="44" width="8.84375" style="2" customWidth="1"/>
    <col min="45" max="45" width="16" style="2" customWidth="1"/>
    <col min="46" max="46" width="11.23046875" style="2" customWidth="1"/>
    <col min="47" max="47" width="12.07421875" style="2" customWidth="1"/>
    <col min="48" max="48" width="9.69140625" style="2" customWidth="1"/>
    <col min="49" max="49" width="8.4609375" style="2" customWidth="1"/>
    <col min="50" max="50" width="9" style="2" customWidth="1"/>
    <col min="51" max="51" width="7.69140625" style="2" customWidth="1"/>
    <col min="52" max="52" width="10.69140625" style="2" customWidth="1"/>
    <col min="53" max="53" width="10.53515625" style="2" customWidth="1"/>
    <col min="54" max="54" width="9" style="2" customWidth="1"/>
    <col min="55" max="56" width="8.84375" style="2" customWidth="1"/>
    <col min="57" max="57" width="9.69140625" style="2" customWidth="1"/>
    <col min="58" max="58" width="7.69140625" style="2" customWidth="1"/>
    <col min="59" max="59" width="9.4609375" style="2" customWidth="1"/>
    <col min="60" max="62" width="7.69140625" style="2" customWidth="1"/>
    <col min="63" max="63" width="11.84375" style="2" customWidth="1"/>
    <col min="64" max="207" width="7.69140625" style="2" customWidth="1"/>
  </cols>
  <sheetData>
    <row r="2" spans="1:207" x14ac:dyDescent="0.35">
      <c r="A2" s="18" t="s">
        <v>230</v>
      </c>
      <c r="G2" s="96"/>
      <c r="H2" s="96"/>
      <c r="I2" s="96"/>
      <c r="J2" s="96"/>
      <c r="K2" s="96"/>
      <c r="L2" s="96"/>
      <c r="M2" s="96"/>
      <c r="N2" s="96"/>
      <c r="O2" s="96"/>
      <c r="P2" s="97"/>
      <c r="Q2" s="97"/>
      <c r="R2" s="97"/>
      <c r="S2" s="97"/>
      <c r="T2" s="97"/>
      <c r="U2" s="97"/>
      <c r="V2" s="97"/>
      <c r="W2" s="97"/>
      <c r="X2" s="97"/>
      <c r="Y2" s="97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</row>
    <row r="3" spans="1:207" x14ac:dyDescent="0.35">
      <c r="B3" s="16"/>
      <c r="C3" s="17"/>
      <c r="D3" s="18"/>
      <c r="E3" s="16"/>
      <c r="F3" s="16"/>
      <c r="G3" s="53"/>
      <c r="H3" s="53"/>
      <c r="I3" s="40"/>
      <c r="J3" s="40"/>
      <c r="K3" s="40"/>
      <c r="L3" s="40"/>
      <c r="M3" s="40"/>
      <c r="N3" s="40"/>
      <c r="O3" s="51"/>
      <c r="P3" s="98" t="s">
        <v>190</v>
      </c>
      <c r="Q3" s="98"/>
      <c r="R3" s="98"/>
      <c r="S3" s="98"/>
      <c r="T3" s="99"/>
      <c r="U3" s="100" t="s">
        <v>191</v>
      </c>
      <c r="V3" s="101"/>
      <c r="W3" s="101"/>
      <c r="X3" s="101"/>
      <c r="Y3" s="102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74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75" t="s">
        <v>1</v>
      </c>
      <c r="BH3" s="76"/>
      <c r="BI3" s="76"/>
      <c r="BJ3" s="76"/>
      <c r="BK3" s="77"/>
    </row>
    <row r="4" spans="1:207" x14ac:dyDescent="0.35">
      <c r="A4" s="88"/>
      <c r="G4" s="54"/>
      <c r="H4" s="54"/>
      <c r="I4" s="54"/>
      <c r="J4" s="54"/>
      <c r="K4" s="54"/>
      <c r="L4" s="54"/>
      <c r="M4" s="54"/>
      <c r="N4" s="54"/>
      <c r="O4" s="51"/>
      <c r="P4" s="40"/>
      <c r="Q4" s="54"/>
      <c r="R4" s="54"/>
      <c r="S4" s="55"/>
      <c r="T4" s="69"/>
      <c r="U4" s="40"/>
      <c r="V4" s="54"/>
      <c r="W4" s="54"/>
      <c r="X4" s="55" t="s">
        <v>222</v>
      </c>
      <c r="Y4" s="68"/>
      <c r="Z4" s="78"/>
      <c r="AA4" s="40"/>
      <c r="AB4" s="54"/>
      <c r="AC4" s="54"/>
      <c r="AD4" s="54"/>
      <c r="AE4" s="54"/>
      <c r="AF4" s="54"/>
      <c r="AG4" s="54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54"/>
      <c r="AT4" s="54"/>
      <c r="AU4" s="40"/>
      <c r="AV4" s="40"/>
      <c r="AW4" s="40"/>
      <c r="AX4" s="54"/>
      <c r="AY4" s="40"/>
      <c r="AZ4" s="95"/>
      <c r="BA4" s="54"/>
      <c r="BB4" s="54"/>
      <c r="BC4" s="54"/>
      <c r="BD4" s="40"/>
      <c r="BE4" s="40"/>
      <c r="BF4" s="40"/>
      <c r="BG4" s="56"/>
      <c r="BH4" s="54"/>
      <c r="BI4" s="54"/>
      <c r="BJ4" s="54"/>
      <c r="BK4" s="52"/>
    </row>
    <row r="5" spans="1:207" x14ac:dyDescent="0.35">
      <c r="A5" s="90"/>
      <c r="B5" s="21"/>
      <c r="C5" s="21"/>
      <c r="D5" s="21"/>
      <c r="E5" s="21"/>
      <c r="F5" s="21"/>
      <c r="G5" s="38"/>
      <c r="H5" s="38"/>
      <c r="I5" s="38"/>
      <c r="J5" s="38"/>
      <c r="K5" s="38"/>
      <c r="L5" s="38"/>
      <c r="M5" s="38"/>
      <c r="N5" s="38"/>
      <c r="O5" s="39"/>
      <c r="P5" s="38"/>
      <c r="Q5" s="38"/>
      <c r="R5" s="38"/>
      <c r="S5" s="38"/>
      <c r="T5" s="39"/>
      <c r="U5" s="38"/>
      <c r="V5" s="38"/>
      <c r="W5" s="38"/>
      <c r="X5" s="38"/>
      <c r="Y5" s="39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79"/>
      <c r="AR5" s="79"/>
      <c r="AS5" s="79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7"/>
      <c r="BH5" s="38"/>
      <c r="BI5" s="38"/>
      <c r="BJ5" s="38"/>
      <c r="BK5" s="39"/>
    </row>
    <row r="6" spans="1:207" ht="15.65" customHeight="1" x14ac:dyDescent="0.35">
      <c r="A6" s="26"/>
      <c r="B6" s="27"/>
      <c r="C6" s="28"/>
      <c r="D6" s="27"/>
      <c r="E6" s="27"/>
      <c r="F6" s="27"/>
      <c r="G6" s="27" t="s">
        <v>56</v>
      </c>
      <c r="H6" s="27" t="s">
        <v>103</v>
      </c>
      <c r="I6" s="27"/>
      <c r="J6" s="27" t="s">
        <v>95</v>
      </c>
      <c r="K6" s="27" t="s">
        <v>84</v>
      </c>
      <c r="L6" s="27" t="s">
        <v>110</v>
      </c>
      <c r="M6" s="27"/>
      <c r="N6" s="103" t="s">
        <v>114</v>
      </c>
      <c r="O6" s="27" t="s">
        <v>3</v>
      </c>
      <c r="P6" s="106" t="s">
        <v>115</v>
      </c>
      <c r="Q6" s="106" t="s">
        <v>184</v>
      </c>
      <c r="R6" s="106" t="s">
        <v>185</v>
      </c>
      <c r="S6" s="27" t="s">
        <v>19</v>
      </c>
      <c r="T6" s="27"/>
      <c r="U6" s="106" t="s">
        <v>186</v>
      </c>
      <c r="V6" s="106" t="s">
        <v>187</v>
      </c>
      <c r="W6" s="106" t="s">
        <v>188</v>
      </c>
      <c r="X6" s="27" t="s">
        <v>19</v>
      </c>
      <c r="Y6" s="27"/>
      <c r="Z6" s="27"/>
      <c r="AA6" s="27"/>
      <c r="AB6" s="29" t="s">
        <v>2</v>
      </c>
      <c r="AC6" s="29"/>
      <c r="AD6" s="30"/>
      <c r="AE6" s="27" t="s">
        <v>76</v>
      </c>
      <c r="AF6" s="27" t="s">
        <v>23</v>
      </c>
      <c r="AG6" s="27"/>
      <c r="AH6" s="27" t="s">
        <v>32</v>
      </c>
      <c r="AI6" s="27" t="s">
        <v>100</v>
      </c>
      <c r="AJ6" s="27"/>
      <c r="AK6" s="27" t="s">
        <v>47</v>
      </c>
      <c r="AL6" s="27" t="s">
        <v>47</v>
      </c>
      <c r="AM6" s="27"/>
      <c r="AN6" s="27"/>
      <c r="AO6" s="27"/>
      <c r="AP6" s="27"/>
      <c r="AQ6" s="27"/>
      <c r="AR6" s="27"/>
      <c r="AS6" s="42" t="s">
        <v>177</v>
      </c>
      <c r="AT6" s="27" t="s">
        <v>46</v>
      </c>
      <c r="AU6" s="27" t="s">
        <v>48</v>
      </c>
      <c r="AV6" s="27"/>
      <c r="AW6" s="27" t="s">
        <v>12</v>
      </c>
      <c r="AX6" s="27" t="s">
        <v>26</v>
      </c>
      <c r="AY6" s="27" t="s">
        <v>73</v>
      </c>
      <c r="AZ6" s="27"/>
      <c r="BA6" s="27" t="s">
        <v>25</v>
      </c>
      <c r="BB6" s="27"/>
      <c r="BC6" s="27" t="s">
        <v>28</v>
      </c>
      <c r="BD6" s="27" t="s">
        <v>28</v>
      </c>
      <c r="BE6" s="27"/>
      <c r="BF6" s="26"/>
      <c r="BG6" s="27"/>
      <c r="BH6" s="27"/>
      <c r="BI6" s="27"/>
      <c r="BJ6" s="27"/>
      <c r="BK6" s="27"/>
    </row>
    <row r="7" spans="1:207" x14ac:dyDescent="0.35">
      <c r="A7" s="31"/>
      <c r="B7" s="32" t="s">
        <v>107</v>
      </c>
      <c r="C7" s="33" t="s">
        <v>107</v>
      </c>
      <c r="D7" s="32"/>
      <c r="E7" s="32" t="s">
        <v>44</v>
      </c>
      <c r="F7" s="32" t="s">
        <v>97</v>
      </c>
      <c r="G7" s="32" t="s">
        <v>38</v>
      </c>
      <c r="H7" s="32" t="s">
        <v>106</v>
      </c>
      <c r="I7" s="32"/>
      <c r="J7" s="32" t="s">
        <v>36</v>
      </c>
      <c r="K7" s="32" t="s">
        <v>36</v>
      </c>
      <c r="L7" s="32" t="s">
        <v>36</v>
      </c>
      <c r="M7" s="32" t="s">
        <v>38</v>
      </c>
      <c r="N7" s="104"/>
      <c r="O7" s="32" t="s">
        <v>87</v>
      </c>
      <c r="P7" s="107"/>
      <c r="Q7" s="107"/>
      <c r="R7" s="107"/>
      <c r="S7" s="32" t="s">
        <v>21</v>
      </c>
      <c r="T7" s="32" t="s">
        <v>5</v>
      </c>
      <c r="U7" s="107"/>
      <c r="V7" s="107"/>
      <c r="W7" s="107"/>
      <c r="X7" s="32" t="s">
        <v>21</v>
      </c>
      <c r="Y7" s="32" t="s">
        <v>5</v>
      </c>
      <c r="Z7" s="32" t="s">
        <v>33</v>
      </c>
      <c r="AA7" s="32"/>
      <c r="AB7" s="32"/>
      <c r="AC7" s="32" t="s">
        <v>45</v>
      </c>
      <c r="AD7" s="32"/>
      <c r="AE7" s="32" t="s">
        <v>92</v>
      </c>
      <c r="AF7" s="32" t="s">
        <v>11</v>
      </c>
      <c r="AG7" s="32" t="s">
        <v>31</v>
      </c>
      <c r="AH7" s="32" t="s">
        <v>98</v>
      </c>
      <c r="AI7" s="32" t="s">
        <v>83</v>
      </c>
      <c r="AJ7" s="32"/>
      <c r="AK7" s="32" t="s">
        <v>54</v>
      </c>
      <c r="AL7" s="32" t="s">
        <v>54</v>
      </c>
      <c r="AM7" s="32" t="s">
        <v>103</v>
      </c>
      <c r="AN7" s="32" t="s">
        <v>103</v>
      </c>
      <c r="AO7" s="32" t="s">
        <v>90</v>
      </c>
      <c r="AP7" s="32" t="s">
        <v>67</v>
      </c>
      <c r="AQ7" s="32" t="s">
        <v>223</v>
      </c>
      <c r="AR7" s="32" t="s">
        <v>48</v>
      </c>
      <c r="AS7" s="43" t="s">
        <v>179</v>
      </c>
      <c r="AT7" s="32" t="s">
        <v>49</v>
      </c>
      <c r="AU7" s="32" t="s">
        <v>80</v>
      </c>
      <c r="AV7" s="32" t="s">
        <v>37</v>
      </c>
      <c r="AW7" s="32" t="s">
        <v>78</v>
      </c>
      <c r="AX7" s="32" t="s">
        <v>13</v>
      </c>
      <c r="AY7" s="32" t="s">
        <v>25</v>
      </c>
      <c r="AZ7" s="32" t="s">
        <v>79</v>
      </c>
      <c r="BA7" s="32" t="s">
        <v>35</v>
      </c>
      <c r="BB7" s="32" t="s">
        <v>25</v>
      </c>
      <c r="BC7" s="32" t="s">
        <v>29</v>
      </c>
      <c r="BD7" s="32" t="s">
        <v>57</v>
      </c>
      <c r="BE7" s="32" t="s">
        <v>4</v>
      </c>
      <c r="BF7" s="31" t="s">
        <v>25</v>
      </c>
      <c r="BG7" s="32"/>
      <c r="BH7" s="32"/>
      <c r="BI7" s="32"/>
      <c r="BJ7" s="32"/>
      <c r="BK7" s="32" t="s">
        <v>74</v>
      </c>
    </row>
    <row r="8" spans="1:207" ht="15" customHeight="1" x14ac:dyDescent="0.35">
      <c r="A8" s="34" t="s">
        <v>89</v>
      </c>
      <c r="B8" s="35" t="s">
        <v>65</v>
      </c>
      <c r="C8" s="36" t="s">
        <v>52</v>
      </c>
      <c r="D8" s="35" t="s">
        <v>27</v>
      </c>
      <c r="E8" s="35" t="s">
        <v>16</v>
      </c>
      <c r="F8" s="35" t="s">
        <v>16</v>
      </c>
      <c r="G8" s="35" t="s">
        <v>81</v>
      </c>
      <c r="H8" s="35" t="s">
        <v>87</v>
      </c>
      <c r="I8" s="35" t="s">
        <v>88</v>
      </c>
      <c r="J8" s="35" t="s">
        <v>40</v>
      </c>
      <c r="K8" s="35" t="s">
        <v>40</v>
      </c>
      <c r="L8" s="35" t="s">
        <v>40</v>
      </c>
      <c r="M8" s="35" t="s">
        <v>18</v>
      </c>
      <c r="N8" s="105"/>
      <c r="O8" s="35" t="s">
        <v>58</v>
      </c>
      <c r="P8" s="108"/>
      <c r="Q8" s="108"/>
      <c r="R8" s="108"/>
      <c r="S8" s="35" t="s">
        <v>15</v>
      </c>
      <c r="T8" s="35" t="s">
        <v>105</v>
      </c>
      <c r="U8" s="108"/>
      <c r="V8" s="108"/>
      <c r="W8" s="108"/>
      <c r="X8" s="35" t="s">
        <v>15</v>
      </c>
      <c r="Y8" s="35" t="s">
        <v>105</v>
      </c>
      <c r="Z8" s="35" t="s">
        <v>86</v>
      </c>
      <c r="AA8" s="35" t="s">
        <v>63</v>
      </c>
      <c r="AB8" s="35" t="s">
        <v>94</v>
      </c>
      <c r="AC8" s="35" t="s">
        <v>34</v>
      </c>
      <c r="AD8" s="35" t="s">
        <v>22</v>
      </c>
      <c r="AE8" s="35" t="s">
        <v>111</v>
      </c>
      <c r="AF8" s="35" t="s">
        <v>96</v>
      </c>
      <c r="AG8" s="35" t="s">
        <v>96</v>
      </c>
      <c r="AH8" s="35" t="s">
        <v>96</v>
      </c>
      <c r="AI8" s="35" t="s">
        <v>99</v>
      </c>
      <c r="AJ8" s="35" t="s">
        <v>104</v>
      </c>
      <c r="AK8" s="35" t="s">
        <v>93</v>
      </c>
      <c r="AL8" s="35" t="s">
        <v>85</v>
      </c>
      <c r="AM8" s="35" t="s">
        <v>91</v>
      </c>
      <c r="AN8" s="35" t="s">
        <v>50</v>
      </c>
      <c r="AO8" s="35" t="s">
        <v>6</v>
      </c>
      <c r="AP8" s="35" t="s">
        <v>41</v>
      </c>
      <c r="AQ8" s="35" t="s">
        <v>30</v>
      </c>
      <c r="AR8" s="35" t="s">
        <v>30</v>
      </c>
      <c r="AS8" s="44" t="s">
        <v>178</v>
      </c>
      <c r="AT8" s="35" t="s">
        <v>20</v>
      </c>
      <c r="AU8" s="66" t="s">
        <v>221</v>
      </c>
      <c r="AV8" s="35" t="s">
        <v>39</v>
      </c>
      <c r="AW8" s="35" t="s">
        <v>39</v>
      </c>
      <c r="AX8" s="35" t="s">
        <v>234</v>
      </c>
      <c r="AY8" s="35" t="s">
        <v>51</v>
      </c>
      <c r="AZ8" s="35" t="s">
        <v>14</v>
      </c>
      <c r="BA8" s="35" t="s">
        <v>102</v>
      </c>
      <c r="BB8" s="35" t="s">
        <v>43</v>
      </c>
      <c r="BC8" s="35" t="s">
        <v>82</v>
      </c>
      <c r="BD8" s="35" t="s">
        <v>42</v>
      </c>
      <c r="BE8" s="35" t="s">
        <v>233</v>
      </c>
      <c r="BF8" s="31" t="s">
        <v>136</v>
      </c>
      <c r="BG8" s="32" t="s">
        <v>10</v>
      </c>
      <c r="BH8" s="32" t="s">
        <v>9</v>
      </c>
      <c r="BI8" s="32" t="s">
        <v>8</v>
      </c>
      <c r="BJ8" s="32" t="s">
        <v>7</v>
      </c>
      <c r="BK8" s="32" t="s">
        <v>109</v>
      </c>
    </row>
    <row r="9" spans="1:207" x14ac:dyDescent="0.35">
      <c r="A9" s="12"/>
      <c r="B9" s="14"/>
      <c r="C9" s="8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1"/>
      <c r="BG9" s="15"/>
      <c r="BH9" s="15"/>
      <c r="BI9" s="15"/>
      <c r="BJ9" s="15"/>
      <c r="BK9" s="15"/>
    </row>
    <row r="10" spans="1:207" ht="15.65" customHeight="1" x14ac:dyDescent="0.35">
      <c r="A10" s="13"/>
      <c r="B10" s="45" t="s">
        <v>71</v>
      </c>
      <c r="C10" s="45"/>
      <c r="D10" s="45"/>
      <c r="E10" s="45"/>
      <c r="F10" s="45"/>
      <c r="G10" s="46">
        <f t="shared" ref="G10:N10" si="0">SUM(G13:G42)</f>
        <v>42596609.150000006</v>
      </c>
      <c r="H10" s="46">
        <f t="shared" si="0"/>
        <v>43056236.039999999</v>
      </c>
      <c r="I10" s="46">
        <f t="shared" si="0"/>
        <v>2219386.06</v>
      </c>
      <c r="J10" s="46">
        <f t="shared" si="0"/>
        <v>28592609.310000006</v>
      </c>
      <c r="K10" s="46">
        <f t="shared" si="0"/>
        <v>1887709.4299999997</v>
      </c>
      <c r="L10" s="46">
        <f t="shared" si="0"/>
        <v>5642027.0300000003</v>
      </c>
      <c r="M10" s="46">
        <f t="shared" si="0"/>
        <v>2028170.6999999997</v>
      </c>
      <c r="N10" s="46">
        <f t="shared" si="0"/>
        <v>42753656.769999996</v>
      </c>
      <c r="O10" s="50" t="s">
        <v>69</v>
      </c>
      <c r="P10" s="46">
        <f>SUM(P13:P42)</f>
        <v>1828840.4899999998</v>
      </c>
      <c r="Q10" s="46">
        <f>SUM(Q13:Q42)</f>
        <v>5936132.1400000006</v>
      </c>
      <c r="R10" s="46">
        <f>SUM(R13:R42)</f>
        <v>2826342.4899999998</v>
      </c>
      <c r="S10" s="50" t="s">
        <v>69</v>
      </c>
      <c r="T10" s="46">
        <f>SUM(T13:T42)</f>
        <v>606538.22</v>
      </c>
      <c r="U10" s="46">
        <f>SUM(U13:U42)</f>
        <v>2245037.4300000006</v>
      </c>
      <c r="V10" s="46">
        <f>SUM(V13:V42)</f>
        <v>19267542.030000001</v>
      </c>
      <c r="W10" s="46">
        <f>SUM(W13:W42)</f>
        <v>12281527.789999997</v>
      </c>
      <c r="X10" s="50" t="s">
        <v>69</v>
      </c>
      <c r="Y10" s="46">
        <f t="shared" ref="Y10:AN10" si="1">SUM(Y13:Y42)</f>
        <v>1911785.4700000002</v>
      </c>
      <c r="Z10" s="46">
        <f t="shared" si="1"/>
        <v>9616577.9399999976</v>
      </c>
      <c r="AA10" s="46">
        <f t="shared" si="1"/>
        <v>17224.799999999996</v>
      </c>
      <c r="AB10" s="46">
        <f t="shared" si="1"/>
        <v>451677.25</v>
      </c>
      <c r="AC10" s="46">
        <f t="shared" si="1"/>
        <v>10411.57</v>
      </c>
      <c r="AD10" s="46">
        <f t="shared" si="1"/>
        <v>11910.93</v>
      </c>
      <c r="AE10" s="46">
        <f t="shared" si="1"/>
        <v>29733.859999999997</v>
      </c>
      <c r="AF10" s="46">
        <f t="shared" si="1"/>
        <v>126045.94</v>
      </c>
      <c r="AG10" s="46">
        <f t="shared" si="1"/>
        <v>35329.339999999997</v>
      </c>
      <c r="AH10" s="46">
        <f t="shared" si="1"/>
        <v>72658.540000000008</v>
      </c>
      <c r="AI10" s="46">
        <f t="shared" si="1"/>
        <v>38278.629999999997</v>
      </c>
      <c r="AJ10" s="46">
        <f t="shared" si="1"/>
        <v>10959.14</v>
      </c>
      <c r="AK10" s="46">
        <f t="shared" si="1"/>
        <v>5636.85</v>
      </c>
      <c r="AL10" s="46">
        <f t="shared" si="1"/>
        <v>4806.26</v>
      </c>
      <c r="AM10" s="46">
        <f t="shared" si="1"/>
        <v>114991.26000000001</v>
      </c>
      <c r="AN10" s="46">
        <f t="shared" si="1"/>
        <v>908043.65</v>
      </c>
      <c r="AO10" s="50" t="s">
        <v>69</v>
      </c>
      <c r="AP10" s="46">
        <f t="shared" ref="AP10:BK10" si="2">SUM(AP13:AP42)</f>
        <v>0</v>
      </c>
      <c r="AQ10" s="46">
        <f t="shared" si="2"/>
        <v>2097380.2699999996</v>
      </c>
      <c r="AR10" s="46">
        <f t="shared" si="2"/>
        <v>1904.47</v>
      </c>
      <c r="AS10" s="46">
        <f t="shared" si="2"/>
        <v>38542.22</v>
      </c>
      <c r="AT10" s="46">
        <f t="shared" si="2"/>
        <v>719995.91999999993</v>
      </c>
      <c r="AU10" s="46">
        <f t="shared" si="2"/>
        <v>0</v>
      </c>
      <c r="AV10" s="47">
        <f t="shared" si="2"/>
        <v>0</v>
      </c>
      <c r="AW10" s="47">
        <f t="shared" si="2"/>
        <v>0</v>
      </c>
      <c r="AX10" s="47">
        <f t="shared" si="2"/>
        <v>823</v>
      </c>
      <c r="AY10" s="47">
        <f t="shared" si="2"/>
        <v>89</v>
      </c>
      <c r="AZ10" s="47">
        <f t="shared" si="2"/>
        <v>-1</v>
      </c>
      <c r="BA10" s="47">
        <f t="shared" si="2"/>
        <v>-7</v>
      </c>
      <c r="BB10" s="47">
        <f t="shared" si="2"/>
        <v>-65</v>
      </c>
      <c r="BC10" s="47">
        <f t="shared" si="2"/>
        <v>-146</v>
      </c>
      <c r="BD10" s="47">
        <f t="shared" si="2"/>
        <v>-1</v>
      </c>
      <c r="BE10" s="47">
        <f t="shared" si="2"/>
        <v>692</v>
      </c>
      <c r="BF10" s="47">
        <f t="shared" si="2"/>
        <v>12</v>
      </c>
      <c r="BG10" s="47">
        <f t="shared" si="2"/>
        <v>23</v>
      </c>
      <c r="BH10" s="47">
        <f t="shared" si="2"/>
        <v>4</v>
      </c>
      <c r="BI10" s="47">
        <f t="shared" si="2"/>
        <v>69</v>
      </c>
      <c r="BJ10" s="47">
        <f t="shared" si="2"/>
        <v>42</v>
      </c>
      <c r="BK10" s="47">
        <f t="shared" si="2"/>
        <v>12</v>
      </c>
    </row>
    <row r="11" spans="1:207" x14ac:dyDescent="0.35">
      <c r="A11" s="13"/>
      <c r="B11" s="45" t="s">
        <v>70</v>
      </c>
      <c r="C11" s="45"/>
      <c r="D11" s="45"/>
      <c r="E11" s="45"/>
      <c r="F11" s="45"/>
      <c r="G11" s="46">
        <f t="shared" ref="G11:AN11" si="3">AVERAGE(G13:G42)</f>
        <v>1419886.9716666669</v>
      </c>
      <c r="H11" s="46">
        <f t="shared" si="3"/>
        <v>1435207.868</v>
      </c>
      <c r="I11" s="46">
        <f t="shared" si="3"/>
        <v>73979.535333333333</v>
      </c>
      <c r="J11" s="46">
        <f t="shared" si="3"/>
        <v>953086.97700000019</v>
      </c>
      <c r="K11" s="46">
        <f t="shared" si="3"/>
        <v>62923.647666666657</v>
      </c>
      <c r="L11" s="46">
        <f t="shared" si="3"/>
        <v>188067.56766666667</v>
      </c>
      <c r="M11" s="46">
        <f t="shared" si="3"/>
        <v>67605.689999999988</v>
      </c>
      <c r="N11" s="46">
        <f t="shared" si="3"/>
        <v>1425121.8923333331</v>
      </c>
      <c r="O11" s="48">
        <f t="shared" si="3"/>
        <v>2.5226666666666659</v>
      </c>
      <c r="P11" s="46">
        <f t="shared" si="3"/>
        <v>261262.92714285711</v>
      </c>
      <c r="Q11" s="46">
        <f t="shared" si="3"/>
        <v>848018.87714285718</v>
      </c>
      <c r="R11" s="46">
        <f t="shared" si="3"/>
        <v>403763.21285714285</v>
      </c>
      <c r="S11" s="49">
        <f t="shared" si="3"/>
        <v>7.7251317825574928E-2</v>
      </c>
      <c r="T11" s="46">
        <f t="shared" si="3"/>
        <v>86648.317142857137</v>
      </c>
      <c r="U11" s="46">
        <f t="shared" si="3"/>
        <v>97610.323043478289</v>
      </c>
      <c r="V11" s="46">
        <f t="shared" si="3"/>
        <v>837719.21869565221</v>
      </c>
      <c r="W11" s="46">
        <f t="shared" si="3"/>
        <v>533979.46913043468</v>
      </c>
      <c r="X11" s="49">
        <f t="shared" si="3"/>
        <v>6.5623420695422305E-2</v>
      </c>
      <c r="Y11" s="46">
        <f t="shared" si="3"/>
        <v>83121.107391304351</v>
      </c>
      <c r="Z11" s="46">
        <f t="shared" si="3"/>
        <v>320552.59799999994</v>
      </c>
      <c r="AA11" s="46">
        <f t="shared" si="3"/>
        <v>574.15999999999985</v>
      </c>
      <c r="AB11" s="46">
        <f t="shared" si="3"/>
        <v>15055.908333333333</v>
      </c>
      <c r="AC11" s="46">
        <f t="shared" si="3"/>
        <v>347.05233333333331</v>
      </c>
      <c r="AD11" s="46">
        <f t="shared" si="3"/>
        <v>397.03100000000001</v>
      </c>
      <c r="AE11" s="46">
        <f t="shared" si="3"/>
        <v>991.12866666666662</v>
      </c>
      <c r="AF11" s="46">
        <f t="shared" si="3"/>
        <v>4201.5313333333334</v>
      </c>
      <c r="AG11" s="46">
        <f t="shared" si="3"/>
        <v>1177.6446666666666</v>
      </c>
      <c r="AH11" s="46">
        <f t="shared" si="3"/>
        <v>2421.9513333333334</v>
      </c>
      <c r="AI11" s="46">
        <f t="shared" si="3"/>
        <v>1275.9543333333334</v>
      </c>
      <c r="AJ11" s="46">
        <f t="shared" si="3"/>
        <v>365.30466666666666</v>
      </c>
      <c r="AK11" s="46">
        <f t="shared" si="3"/>
        <v>187.89500000000001</v>
      </c>
      <c r="AL11" s="46">
        <f t="shared" si="3"/>
        <v>160.20866666666669</v>
      </c>
      <c r="AM11" s="46">
        <f t="shared" si="3"/>
        <v>3833.0420000000004</v>
      </c>
      <c r="AN11" s="46">
        <f t="shared" si="3"/>
        <v>30268.121666666666</v>
      </c>
      <c r="AO11" s="87">
        <f>AM10/AN10</f>
        <v>0.12663626908243894</v>
      </c>
      <c r="AP11" s="46">
        <f t="shared" ref="AP11:BK11" si="4">AVERAGE(AP13:AP42)</f>
        <v>0</v>
      </c>
      <c r="AQ11" s="46">
        <f t="shared" si="4"/>
        <v>69912.675666666648</v>
      </c>
      <c r="AR11" s="46">
        <f t="shared" si="4"/>
        <v>63.482333333333337</v>
      </c>
      <c r="AS11" s="46">
        <f t="shared" si="4"/>
        <v>1284.7406666666668</v>
      </c>
      <c r="AT11" s="46">
        <f t="shared" si="4"/>
        <v>23999.863999999998</v>
      </c>
      <c r="AU11" s="46">
        <f t="shared" si="4"/>
        <v>0</v>
      </c>
      <c r="AV11" s="47">
        <f t="shared" si="4"/>
        <v>0</v>
      </c>
      <c r="AW11" s="47">
        <f t="shared" si="4"/>
        <v>0</v>
      </c>
      <c r="AX11" s="47">
        <f t="shared" si="4"/>
        <v>27.433333333333334</v>
      </c>
      <c r="AY11" s="47">
        <f t="shared" si="4"/>
        <v>2.9666666666666668</v>
      </c>
      <c r="AZ11" s="47">
        <f t="shared" si="4"/>
        <v>-3.3333333333333333E-2</v>
      </c>
      <c r="BA11" s="47">
        <f t="shared" si="4"/>
        <v>-0.23333333333333334</v>
      </c>
      <c r="BB11" s="47">
        <f t="shared" si="4"/>
        <v>-2.1666666666666665</v>
      </c>
      <c r="BC11" s="47">
        <f t="shared" si="4"/>
        <v>-4.8666666666666663</v>
      </c>
      <c r="BD11" s="47">
        <f t="shared" si="4"/>
        <v>-3.3333333333333333E-2</v>
      </c>
      <c r="BE11" s="47">
        <f t="shared" si="4"/>
        <v>23.066666666666666</v>
      </c>
      <c r="BF11" s="47">
        <f t="shared" si="4"/>
        <v>0.4</v>
      </c>
      <c r="BG11" s="47">
        <f t="shared" si="4"/>
        <v>0.76666666666666672</v>
      </c>
      <c r="BH11" s="47">
        <f t="shared" si="4"/>
        <v>0.13333333333333333</v>
      </c>
      <c r="BI11" s="47">
        <f t="shared" si="4"/>
        <v>2.2999999999999998</v>
      </c>
      <c r="BJ11" s="47">
        <f t="shared" si="4"/>
        <v>1.4</v>
      </c>
      <c r="BK11" s="47">
        <f t="shared" si="4"/>
        <v>0.4</v>
      </c>
    </row>
    <row r="12" spans="1:207" x14ac:dyDescent="0.35">
      <c r="A12" s="1" t="s">
        <v>0</v>
      </c>
      <c r="B12" s="1">
        <f>COUNTA(B13:B42)</f>
        <v>30</v>
      </c>
      <c r="C12" s="4" t="s">
        <v>0</v>
      </c>
      <c r="D12" s="1" t="s">
        <v>0</v>
      </c>
      <c r="E12" s="1"/>
      <c r="F12" s="1"/>
      <c r="G12" s="3"/>
      <c r="H12" s="3"/>
      <c r="I12" s="3"/>
      <c r="J12" s="3"/>
      <c r="K12" s="3"/>
      <c r="L12" s="3"/>
      <c r="M12" s="3"/>
      <c r="N12" s="3"/>
      <c r="O12" s="5"/>
      <c r="P12" s="5"/>
      <c r="Q12" s="5"/>
      <c r="R12" s="6"/>
      <c r="S12" s="6"/>
      <c r="T12" s="67"/>
      <c r="U12" s="67"/>
      <c r="V12" s="67"/>
      <c r="W12" s="67"/>
      <c r="X12" s="67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7"/>
      <c r="AN12" s="3"/>
      <c r="AO12" s="7" t="s">
        <v>0</v>
      </c>
      <c r="AP12" s="3"/>
      <c r="AQ12" s="3"/>
      <c r="AR12" s="3"/>
      <c r="AS12" s="3"/>
      <c r="AT12" s="3"/>
      <c r="AU12" s="3"/>
      <c r="AV12" s="3"/>
      <c r="AW12" s="3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</row>
    <row r="13" spans="1:207" s="62" customFormat="1" x14ac:dyDescent="0.35">
      <c r="A13" s="58">
        <v>2</v>
      </c>
      <c r="B13" s="59" t="s">
        <v>116</v>
      </c>
      <c r="C13" s="59" t="s">
        <v>196</v>
      </c>
      <c r="D13" s="41" t="s">
        <v>137</v>
      </c>
      <c r="E13" s="41"/>
      <c r="F13" s="25" t="s">
        <v>112</v>
      </c>
      <c r="G13" s="85">
        <v>3449714.82</v>
      </c>
      <c r="H13" s="85">
        <v>3449714.82</v>
      </c>
      <c r="I13" s="85">
        <v>0</v>
      </c>
      <c r="J13" s="85">
        <v>2242664.2799999998</v>
      </c>
      <c r="K13" s="72">
        <v>12122.37</v>
      </c>
      <c r="L13" s="72">
        <v>21186.42</v>
      </c>
      <c r="M13" s="72">
        <v>30100.73</v>
      </c>
      <c r="N13" s="85">
        <v>2457818.0499999998</v>
      </c>
      <c r="O13" s="91">
        <v>2.76</v>
      </c>
      <c r="P13" s="86"/>
      <c r="Q13" s="85"/>
      <c r="R13" s="85"/>
      <c r="S13" s="85"/>
      <c r="T13" s="85"/>
      <c r="U13" s="85">
        <v>0</v>
      </c>
      <c r="V13" s="85">
        <v>1206315.5</v>
      </c>
      <c r="W13" s="85">
        <v>2243399.3199999998</v>
      </c>
      <c r="X13" s="89">
        <v>4.3987424444551629E-2</v>
      </c>
      <c r="Y13" s="85">
        <v>151744.25</v>
      </c>
      <c r="Z13" s="85">
        <v>0</v>
      </c>
      <c r="AA13" s="85">
        <v>0</v>
      </c>
      <c r="AB13" s="85">
        <v>8054</v>
      </c>
      <c r="AC13" s="72">
        <v>665</v>
      </c>
      <c r="AD13" s="72">
        <v>0</v>
      </c>
      <c r="AE13" s="72">
        <v>2085</v>
      </c>
      <c r="AF13" s="72">
        <v>5775</v>
      </c>
      <c r="AG13" s="72">
        <v>1180</v>
      </c>
      <c r="AH13" s="72">
        <v>0</v>
      </c>
      <c r="AI13" s="72">
        <v>0</v>
      </c>
      <c r="AJ13" s="72">
        <v>290</v>
      </c>
      <c r="AK13" s="85">
        <v>0</v>
      </c>
      <c r="AL13" s="72">
        <v>0</v>
      </c>
      <c r="AM13" s="85">
        <v>0</v>
      </c>
      <c r="AN13" s="85">
        <v>18549</v>
      </c>
      <c r="AO13" s="71">
        <f t="shared" ref="AO13:AO32" si="5">IF(AN13=0,0,AM13/AN13)</f>
        <v>0</v>
      </c>
      <c r="AP13" s="85">
        <v>0</v>
      </c>
      <c r="AQ13" s="85">
        <v>145200</v>
      </c>
      <c r="AR13" s="85">
        <v>0</v>
      </c>
      <c r="AS13" s="85">
        <v>0</v>
      </c>
      <c r="AT13" s="85">
        <v>2517.83</v>
      </c>
      <c r="AU13" s="85">
        <v>0</v>
      </c>
      <c r="AV13" s="85">
        <v>0</v>
      </c>
      <c r="AW13" s="85">
        <v>0</v>
      </c>
      <c r="AX13" s="85">
        <v>35</v>
      </c>
      <c r="AY13" s="85">
        <v>2</v>
      </c>
      <c r="AZ13" s="85">
        <v>0</v>
      </c>
      <c r="BA13" s="85">
        <v>0</v>
      </c>
      <c r="BB13" s="85">
        <v>0</v>
      </c>
      <c r="BC13" s="85">
        <v>0</v>
      </c>
      <c r="BD13" s="85">
        <v>0</v>
      </c>
      <c r="BE13" s="86">
        <f t="shared" ref="BE13:BE32" si="6">SUM(AX13:BD13)</f>
        <v>37</v>
      </c>
      <c r="BF13" s="85">
        <v>0</v>
      </c>
      <c r="BG13" s="85">
        <v>0</v>
      </c>
      <c r="BH13" s="85">
        <v>0</v>
      </c>
      <c r="BI13" s="72">
        <v>0</v>
      </c>
      <c r="BJ13" s="72">
        <v>0</v>
      </c>
      <c r="BK13" s="72">
        <v>0</v>
      </c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  <c r="CA13" s="61"/>
      <c r="CB13" s="61"/>
      <c r="CC13" s="61"/>
      <c r="CD13" s="61"/>
      <c r="CE13" s="61"/>
      <c r="CF13" s="61"/>
      <c r="CG13" s="61"/>
      <c r="CH13" s="61"/>
      <c r="CI13" s="61"/>
      <c r="CJ13" s="61"/>
      <c r="CK13" s="61"/>
      <c r="CL13" s="61"/>
      <c r="CM13" s="61"/>
      <c r="CN13" s="61"/>
      <c r="CO13" s="61"/>
      <c r="CP13" s="61"/>
      <c r="CQ13" s="61"/>
      <c r="CR13" s="61"/>
      <c r="CS13" s="61"/>
      <c r="CT13" s="61"/>
      <c r="CU13" s="61"/>
      <c r="CV13" s="61"/>
      <c r="CW13" s="61"/>
      <c r="CX13" s="61"/>
      <c r="CY13" s="61"/>
      <c r="CZ13" s="61"/>
      <c r="DA13" s="61"/>
      <c r="DB13" s="61"/>
      <c r="DC13" s="61"/>
      <c r="DD13" s="61"/>
      <c r="DE13" s="61"/>
      <c r="DF13" s="61"/>
      <c r="DG13" s="61"/>
      <c r="DH13" s="61"/>
      <c r="DI13" s="61"/>
      <c r="DJ13" s="61"/>
      <c r="DK13" s="61"/>
      <c r="DL13" s="61"/>
      <c r="DM13" s="61"/>
      <c r="DN13" s="61"/>
      <c r="DO13" s="61"/>
      <c r="DP13" s="61"/>
      <c r="DQ13" s="61"/>
      <c r="DR13" s="61"/>
      <c r="DS13" s="61"/>
      <c r="DT13" s="61"/>
      <c r="DU13" s="61"/>
      <c r="DV13" s="61"/>
      <c r="DW13" s="61"/>
      <c r="DX13" s="61"/>
      <c r="DY13" s="61"/>
      <c r="DZ13" s="61"/>
      <c r="EA13" s="61"/>
      <c r="EB13" s="61"/>
      <c r="EC13" s="61"/>
      <c r="ED13" s="61"/>
      <c r="EE13" s="61"/>
      <c r="EF13" s="61"/>
      <c r="EG13" s="61"/>
      <c r="EH13" s="61"/>
      <c r="EI13" s="61"/>
      <c r="EJ13" s="61"/>
      <c r="EK13" s="61"/>
      <c r="EL13" s="61"/>
      <c r="EM13" s="61"/>
      <c r="EN13" s="61"/>
      <c r="EO13" s="61"/>
      <c r="EP13" s="61"/>
      <c r="EQ13" s="61"/>
      <c r="ER13" s="61"/>
      <c r="ES13" s="61"/>
      <c r="ET13" s="61"/>
      <c r="EU13" s="61"/>
      <c r="EV13" s="61"/>
      <c r="EW13" s="61"/>
      <c r="EX13" s="61"/>
      <c r="EY13" s="61"/>
      <c r="EZ13" s="61"/>
      <c r="FA13" s="61"/>
      <c r="FB13" s="61"/>
      <c r="FC13" s="61"/>
      <c r="FD13" s="61"/>
      <c r="FE13" s="61"/>
      <c r="FF13" s="61"/>
      <c r="FG13" s="61"/>
      <c r="FH13" s="61"/>
      <c r="FI13" s="61"/>
      <c r="FJ13" s="61"/>
      <c r="FK13" s="61"/>
      <c r="FL13" s="61"/>
      <c r="FM13" s="61"/>
      <c r="FN13" s="61"/>
      <c r="FO13" s="61"/>
      <c r="FP13" s="61"/>
      <c r="FQ13" s="61"/>
      <c r="FR13" s="61"/>
      <c r="FS13" s="61"/>
      <c r="FT13" s="61"/>
      <c r="FU13" s="61"/>
      <c r="FV13" s="61"/>
      <c r="FW13" s="61"/>
      <c r="FX13" s="61"/>
      <c r="FY13" s="61"/>
      <c r="FZ13" s="61"/>
      <c r="GA13" s="61"/>
      <c r="GB13" s="61"/>
      <c r="GC13" s="61"/>
      <c r="GD13" s="61"/>
      <c r="GE13" s="61"/>
      <c r="GF13" s="61"/>
      <c r="GG13" s="61"/>
      <c r="GH13" s="61"/>
      <c r="GI13" s="61"/>
      <c r="GJ13" s="61"/>
      <c r="GK13" s="61"/>
      <c r="GL13" s="61"/>
      <c r="GM13" s="61"/>
      <c r="GN13" s="61"/>
      <c r="GO13" s="61"/>
      <c r="GP13" s="61"/>
      <c r="GQ13" s="61"/>
      <c r="GR13" s="61"/>
      <c r="GS13" s="61"/>
      <c r="GT13" s="61"/>
      <c r="GU13" s="61"/>
      <c r="GV13" s="61"/>
      <c r="GW13" s="61"/>
      <c r="GX13" s="61"/>
      <c r="GY13" s="61"/>
    </row>
    <row r="14" spans="1:207" s="62" customFormat="1" x14ac:dyDescent="0.35">
      <c r="A14" s="58">
        <v>2</v>
      </c>
      <c r="B14" s="59" t="s">
        <v>117</v>
      </c>
      <c r="C14" s="59" t="s">
        <v>197</v>
      </c>
      <c r="D14" s="41" t="s">
        <v>138</v>
      </c>
      <c r="E14" s="41" t="s">
        <v>139</v>
      </c>
      <c r="F14" s="25" t="s">
        <v>75</v>
      </c>
      <c r="G14" s="85">
        <v>917365.15</v>
      </c>
      <c r="H14" s="85">
        <v>917365.15</v>
      </c>
      <c r="I14" s="85">
        <v>5373.21</v>
      </c>
      <c r="J14" s="85">
        <v>735659.47</v>
      </c>
      <c r="K14" s="72">
        <v>273.11</v>
      </c>
      <c r="L14" s="72">
        <v>70613.039999999994</v>
      </c>
      <c r="M14" s="72">
        <v>38519.25</v>
      </c>
      <c r="N14" s="85">
        <v>915284.23</v>
      </c>
      <c r="O14" s="91">
        <v>0.13</v>
      </c>
      <c r="P14" s="86"/>
      <c r="Q14" s="85"/>
      <c r="R14" s="85"/>
      <c r="S14" s="85"/>
      <c r="T14" s="85"/>
      <c r="U14" s="85">
        <v>2165.609999999986</v>
      </c>
      <c r="V14" s="85">
        <v>610904.67000000004</v>
      </c>
      <c r="W14" s="85">
        <v>304294.87</v>
      </c>
      <c r="X14" s="89">
        <v>7.6725694158456426E-2</v>
      </c>
      <c r="Y14" s="85">
        <v>70219.360000000001</v>
      </c>
      <c r="Z14" s="85">
        <v>0</v>
      </c>
      <c r="AA14" s="85">
        <v>23.64</v>
      </c>
      <c r="AB14" s="85">
        <v>3108</v>
      </c>
      <c r="AC14" s="72">
        <v>0</v>
      </c>
      <c r="AD14" s="72">
        <v>0</v>
      </c>
      <c r="AE14" s="72">
        <v>192</v>
      </c>
      <c r="AF14" s="72">
        <v>13000</v>
      </c>
      <c r="AG14" s="72">
        <v>1394.92</v>
      </c>
      <c r="AH14" s="72">
        <v>15671.51</v>
      </c>
      <c r="AI14" s="72">
        <v>156</v>
      </c>
      <c r="AJ14" s="72">
        <v>1785.24</v>
      </c>
      <c r="AK14" s="85">
        <v>0</v>
      </c>
      <c r="AL14" s="72">
        <v>0</v>
      </c>
      <c r="AM14" s="85">
        <v>0</v>
      </c>
      <c r="AN14" s="85">
        <v>35497.46</v>
      </c>
      <c r="AO14" s="71">
        <f t="shared" si="5"/>
        <v>0</v>
      </c>
      <c r="AP14" s="85">
        <v>0</v>
      </c>
      <c r="AQ14" s="85">
        <v>45599.6</v>
      </c>
      <c r="AR14" s="85">
        <v>0</v>
      </c>
      <c r="AS14" s="85">
        <v>0</v>
      </c>
      <c r="AT14" s="85">
        <v>37752.9</v>
      </c>
      <c r="AU14" s="85">
        <v>0</v>
      </c>
      <c r="AV14" s="85">
        <v>0</v>
      </c>
      <c r="AW14" s="85">
        <v>0</v>
      </c>
      <c r="AX14" s="85">
        <v>25</v>
      </c>
      <c r="AY14" s="85">
        <v>9</v>
      </c>
      <c r="AZ14" s="85">
        <v>0</v>
      </c>
      <c r="BA14" s="85">
        <v>0</v>
      </c>
      <c r="BB14" s="85">
        <v>-5</v>
      </c>
      <c r="BC14" s="85">
        <v>-3</v>
      </c>
      <c r="BD14" s="85">
        <v>0</v>
      </c>
      <c r="BE14" s="86">
        <f t="shared" si="6"/>
        <v>26</v>
      </c>
      <c r="BF14" s="85">
        <v>0</v>
      </c>
      <c r="BG14" s="85">
        <v>0</v>
      </c>
      <c r="BH14" s="85">
        <v>0</v>
      </c>
      <c r="BI14" s="72">
        <v>3</v>
      </c>
      <c r="BJ14" s="72">
        <v>0</v>
      </c>
      <c r="BK14" s="72">
        <v>0</v>
      </c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1"/>
      <c r="CH14" s="61"/>
      <c r="CI14" s="61"/>
      <c r="CJ14" s="61"/>
      <c r="CK14" s="61"/>
      <c r="CL14" s="61"/>
      <c r="CM14" s="61"/>
      <c r="CN14" s="61"/>
      <c r="CO14" s="61"/>
      <c r="CP14" s="61"/>
      <c r="CQ14" s="61"/>
      <c r="CR14" s="61"/>
      <c r="CS14" s="61"/>
      <c r="CT14" s="61"/>
      <c r="CU14" s="61"/>
      <c r="CV14" s="61"/>
      <c r="CW14" s="61"/>
      <c r="CX14" s="61"/>
      <c r="CY14" s="61"/>
      <c r="CZ14" s="61"/>
      <c r="DA14" s="61"/>
      <c r="DB14" s="61"/>
      <c r="DC14" s="61"/>
      <c r="DD14" s="61"/>
      <c r="DE14" s="61"/>
      <c r="DF14" s="61"/>
      <c r="DG14" s="61"/>
      <c r="DH14" s="61"/>
      <c r="DI14" s="61"/>
      <c r="DJ14" s="61"/>
      <c r="DK14" s="61"/>
      <c r="DL14" s="61"/>
      <c r="DM14" s="61"/>
      <c r="DN14" s="61"/>
      <c r="DO14" s="61"/>
      <c r="DP14" s="61"/>
      <c r="DQ14" s="61"/>
      <c r="DR14" s="61"/>
      <c r="DS14" s="61"/>
      <c r="DT14" s="61"/>
      <c r="DU14" s="61"/>
      <c r="DV14" s="61"/>
      <c r="DW14" s="61"/>
      <c r="DX14" s="61"/>
      <c r="DY14" s="61"/>
      <c r="DZ14" s="61"/>
      <c r="EA14" s="61"/>
      <c r="EB14" s="61"/>
      <c r="EC14" s="61"/>
      <c r="ED14" s="61"/>
      <c r="EE14" s="61"/>
      <c r="EF14" s="61"/>
      <c r="EG14" s="61"/>
      <c r="EH14" s="61"/>
      <c r="EI14" s="61"/>
      <c r="EJ14" s="61"/>
      <c r="EK14" s="61"/>
      <c r="EL14" s="61"/>
      <c r="EM14" s="61"/>
      <c r="EN14" s="61"/>
      <c r="EO14" s="61"/>
      <c r="EP14" s="61"/>
      <c r="EQ14" s="61"/>
      <c r="ER14" s="61"/>
      <c r="ES14" s="61"/>
      <c r="ET14" s="61"/>
      <c r="EU14" s="61"/>
      <c r="EV14" s="61"/>
      <c r="EW14" s="61"/>
      <c r="EX14" s="61"/>
      <c r="EY14" s="61"/>
      <c r="EZ14" s="61"/>
      <c r="FA14" s="61"/>
      <c r="FB14" s="61"/>
      <c r="FC14" s="61"/>
      <c r="FD14" s="61"/>
      <c r="FE14" s="61"/>
      <c r="FF14" s="61"/>
      <c r="FG14" s="61"/>
      <c r="FH14" s="61"/>
      <c r="FI14" s="61"/>
      <c r="FJ14" s="61"/>
      <c r="FK14" s="61"/>
      <c r="FL14" s="61"/>
      <c r="FM14" s="61"/>
      <c r="FN14" s="61"/>
      <c r="FO14" s="61"/>
      <c r="FP14" s="61"/>
      <c r="FQ14" s="61"/>
      <c r="FR14" s="61"/>
      <c r="FS14" s="61"/>
      <c r="FT14" s="61"/>
      <c r="FU14" s="61"/>
      <c r="FV14" s="61"/>
      <c r="FW14" s="61"/>
      <c r="FX14" s="61"/>
      <c r="FY14" s="61"/>
      <c r="FZ14" s="61"/>
      <c r="GA14" s="61"/>
      <c r="GB14" s="61"/>
      <c r="GC14" s="61"/>
      <c r="GD14" s="61"/>
      <c r="GE14" s="61"/>
      <c r="GF14" s="61"/>
      <c r="GG14" s="61"/>
      <c r="GH14" s="61"/>
      <c r="GI14" s="61"/>
      <c r="GJ14" s="61"/>
      <c r="GK14" s="61"/>
      <c r="GL14" s="61"/>
      <c r="GM14" s="61"/>
      <c r="GN14" s="61"/>
      <c r="GO14" s="61"/>
      <c r="GP14" s="61"/>
      <c r="GQ14" s="61"/>
      <c r="GR14" s="61"/>
      <c r="GS14" s="61"/>
      <c r="GT14" s="61"/>
      <c r="GU14" s="61"/>
      <c r="GV14" s="61"/>
      <c r="GW14" s="61"/>
      <c r="GX14" s="61"/>
      <c r="GY14" s="61"/>
    </row>
    <row r="15" spans="1:207" s="20" customFormat="1" x14ac:dyDescent="0.35">
      <c r="A15" s="22">
        <v>5</v>
      </c>
      <c r="B15" s="23" t="s">
        <v>118</v>
      </c>
      <c r="C15" s="23" t="s">
        <v>198</v>
      </c>
      <c r="D15" s="41" t="s">
        <v>140</v>
      </c>
      <c r="E15" s="41" t="s">
        <v>141</v>
      </c>
      <c r="F15" s="24" t="s">
        <v>68</v>
      </c>
      <c r="G15" s="85">
        <v>1069179</v>
      </c>
      <c r="H15" s="85">
        <v>1074896</v>
      </c>
      <c r="I15" s="85">
        <v>1956</v>
      </c>
      <c r="J15" s="85">
        <v>1365033</v>
      </c>
      <c r="K15" s="72">
        <v>131</v>
      </c>
      <c r="L15" s="72">
        <v>243211</v>
      </c>
      <c r="M15" s="72">
        <v>12820</v>
      </c>
      <c r="N15" s="85">
        <v>1774555</v>
      </c>
      <c r="O15" s="91">
        <v>0</v>
      </c>
      <c r="P15" s="86">
        <v>119259</v>
      </c>
      <c r="Q15" s="85">
        <v>1216339</v>
      </c>
      <c r="R15" s="85">
        <v>438956.56</v>
      </c>
      <c r="S15" s="89">
        <v>8.1437178506054836E-2</v>
      </c>
      <c r="T15" s="85">
        <v>147643</v>
      </c>
      <c r="U15" s="85"/>
      <c r="V15" s="85"/>
      <c r="W15" s="85"/>
      <c r="X15" s="89"/>
      <c r="Y15" s="85"/>
      <c r="Z15" s="85">
        <v>58240</v>
      </c>
      <c r="AA15" s="85">
        <v>0</v>
      </c>
      <c r="AB15" s="85">
        <v>18600</v>
      </c>
      <c r="AC15" s="72">
        <v>1575</v>
      </c>
      <c r="AD15" s="72">
        <v>0</v>
      </c>
      <c r="AE15" s="72">
        <v>0</v>
      </c>
      <c r="AF15" s="72">
        <v>23800</v>
      </c>
      <c r="AG15" s="72">
        <v>912</v>
      </c>
      <c r="AH15" s="72">
        <v>0</v>
      </c>
      <c r="AI15" s="72">
        <v>459</v>
      </c>
      <c r="AJ15" s="72">
        <v>0</v>
      </c>
      <c r="AK15" s="85">
        <v>0</v>
      </c>
      <c r="AL15" s="72">
        <v>0</v>
      </c>
      <c r="AM15" s="85">
        <v>0</v>
      </c>
      <c r="AN15" s="85">
        <v>46721</v>
      </c>
      <c r="AO15" s="71">
        <f t="shared" si="5"/>
        <v>0</v>
      </c>
      <c r="AP15" s="85">
        <v>0</v>
      </c>
      <c r="AQ15" s="85">
        <v>88330</v>
      </c>
      <c r="AR15" s="85">
        <v>0</v>
      </c>
      <c r="AS15" s="85">
        <v>35080.75</v>
      </c>
      <c r="AT15" s="85">
        <v>94005</v>
      </c>
      <c r="AU15" s="85">
        <v>0</v>
      </c>
      <c r="AV15" s="85">
        <v>0</v>
      </c>
      <c r="AW15" s="85">
        <v>0</v>
      </c>
      <c r="AX15" s="85">
        <v>18</v>
      </c>
      <c r="AY15" s="85">
        <v>2</v>
      </c>
      <c r="AZ15" s="85">
        <v>0</v>
      </c>
      <c r="BA15" s="85">
        <v>0</v>
      </c>
      <c r="BB15" s="85">
        <v>-2</v>
      </c>
      <c r="BC15" s="85">
        <v>-6</v>
      </c>
      <c r="BD15" s="85">
        <v>0</v>
      </c>
      <c r="BE15" s="86">
        <f t="shared" si="6"/>
        <v>12</v>
      </c>
      <c r="BF15" s="85">
        <v>0</v>
      </c>
      <c r="BG15" s="85">
        <v>0</v>
      </c>
      <c r="BH15" s="85">
        <v>1</v>
      </c>
      <c r="BI15" s="72">
        <v>4</v>
      </c>
      <c r="BJ15" s="72">
        <v>1</v>
      </c>
      <c r="BK15" s="72">
        <v>0</v>
      </c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</row>
    <row r="16" spans="1:207" s="20" customFormat="1" x14ac:dyDescent="0.35">
      <c r="A16" s="70">
        <v>5</v>
      </c>
      <c r="B16" s="65" t="s">
        <v>231</v>
      </c>
      <c r="C16" s="65" t="s">
        <v>229</v>
      </c>
      <c r="D16" s="41" t="s">
        <v>226</v>
      </c>
      <c r="E16" s="41" t="s">
        <v>227</v>
      </c>
      <c r="F16" s="73" t="s">
        <v>228</v>
      </c>
      <c r="G16" s="72">
        <v>2122218.77</v>
      </c>
      <c r="H16" s="72">
        <v>2122218.77</v>
      </c>
      <c r="I16" s="72">
        <v>8355.82</v>
      </c>
      <c r="J16" s="72">
        <v>1517227.41</v>
      </c>
      <c r="K16" s="72">
        <v>32551.4</v>
      </c>
      <c r="L16" s="72">
        <v>64150.06</v>
      </c>
      <c r="M16" s="72">
        <v>79868.399999999994</v>
      </c>
      <c r="N16" s="72">
        <v>3061338</v>
      </c>
      <c r="O16" s="92">
        <v>6</v>
      </c>
      <c r="P16" s="72">
        <v>1367540.73</v>
      </c>
      <c r="Q16" s="72">
        <v>1212281.3700000001</v>
      </c>
      <c r="R16" s="72">
        <v>481515.9</v>
      </c>
      <c r="S16" s="93">
        <v>6.1157596505041011E-2</v>
      </c>
      <c r="T16" s="72">
        <v>107568.62</v>
      </c>
      <c r="U16" s="72"/>
      <c r="V16" s="72"/>
      <c r="W16" s="72"/>
      <c r="X16" s="93"/>
      <c r="Y16" s="72"/>
      <c r="Z16" s="72">
        <v>0</v>
      </c>
      <c r="AA16" s="72">
        <v>0</v>
      </c>
      <c r="AB16" s="72">
        <v>0</v>
      </c>
      <c r="AC16" s="72">
        <v>0</v>
      </c>
      <c r="AD16" s="72">
        <v>0</v>
      </c>
      <c r="AE16" s="72">
        <v>1080</v>
      </c>
      <c r="AF16" s="72">
        <v>0</v>
      </c>
      <c r="AG16" s="72">
        <v>796.07</v>
      </c>
      <c r="AH16" s="72">
        <v>45600</v>
      </c>
      <c r="AI16" s="72">
        <v>1657.7900000000002</v>
      </c>
      <c r="AJ16" s="72">
        <v>290</v>
      </c>
      <c r="AK16" s="72">
        <v>0</v>
      </c>
      <c r="AL16" s="72">
        <v>0</v>
      </c>
      <c r="AM16" s="72">
        <v>0</v>
      </c>
      <c r="AN16" s="72">
        <v>52460.11</v>
      </c>
      <c r="AO16" s="94">
        <f t="shared" si="5"/>
        <v>0</v>
      </c>
      <c r="AP16" s="72">
        <v>0</v>
      </c>
      <c r="AQ16" s="72">
        <v>50000</v>
      </c>
      <c r="AR16" s="72">
        <v>0</v>
      </c>
      <c r="AS16" s="72">
        <v>0</v>
      </c>
      <c r="AT16" s="72">
        <v>37239.32</v>
      </c>
      <c r="AU16" s="72">
        <v>0</v>
      </c>
      <c r="AV16" s="72">
        <v>0</v>
      </c>
      <c r="AW16" s="72">
        <v>0</v>
      </c>
      <c r="AX16" s="72">
        <v>26</v>
      </c>
      <c r="AY16" s="72">
        <v>5</v>
      </c>
      <c r="AZ16" s="72">
        <v>0</v>
      </c>
      <c r="BA16" s="72">
        <v>-1</v>
      </c>
      <c r="BB16" s="72">
        <v>-2</v>
      </c>
      <c r="BC16" s="72">
        <v>-5</v>
      </c>
      <c r="BD16" s="72">
        <v>-1</v>
      </c>
      <c r="BE16" s="72">
        <f t="shared" si="6"/>
        <v>22</v>
      </c>
      <c r="BF16" s="72">
        <v>0</v>
      </c>
      <c r="BG16" s="72">
        <v>0</v>
      </c>
      <c r="BH16" s="72">
        <v>0</v>
      </c>
      <c r="BI16" s="72">
        <v>4</v>
      </c>
      <c r="BJ16" s="72">
        <v>1</v>
      </c>
      <c r="BK16" s="72">
        <v>0</v>
      </c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</row>
    <row r="17" spans="1:207" s="64" customFormat="1" x14ac:dyDescent="0.35">
      <c r="A17" s="58">
        <v>6</v>
      </c>
      <c r="B17" s="59" t="s">
        <v>180</v>
      </c>
      <c r="C17" s="59" t="s">
        <v>199</v>
      </c>
      <c r="D17" s="41" t="s">
        <v>142</v>
      </c>
      <c r="E17" s="41" t="s">
        <v>165</v>
      </c>
      <c r="F17" s="25" t="s">
        <v>108</v>
      </c>
      <c r="G17" s="85">
        <v>4365664.92</v>
      </c>
      <c r="H17" s="85">
        <v>4382301.83</v>
      </c>
      <c r="I17" s="85">
        <v>150130.23999999999</v>
      </c>
      <c r="J17" s="85">
        <v>3597635.63</v>
      </c>
      <c r="K17" s="72">
        <v>166783.31</v>
      </c>
      <c r="L17" s="72">
        <v>200170.77</v>
      </c>
      <c r="M17" s="72">
        <v>32722.2</v>
      </c>
      <c r="N17" s="85">
        <v>4239244.4000000004</v>
      </c>
      <c r="O17" s="91">
        <v>0.45</v>
      </c>
      <c r="P17" s="86"/>
      <c r="Q17" s="85"/>
      <c r="R17" s="85"/>
      <c r="S17" s="89"/>
      <c r="T17" s="85"/>
      <c r="U17" s="85">
        <v>150130.24000000022</v>
      </c>
      <c r="V17" s="85">
        <v>1578091.58</v>
      </c>
      <c r="W17" s="85">
        <v>2637443.1</v>
      </c>
      <c r="X17" s="89">
        <v>5.6204602259374611E-2</v>
      </c>
      <c r="Y17" s="85">
        <v>236932.49</v>
      </c>
      <c r="Z17" s="85">
        <v>0</v>
      </c>
      <c r="AA17" s="85">
        <v>16248.150000000001</v>
      </c>
      <c r="AB17" s="85">
        <v>8090.55</v>
      </c>
      <c r="AC17" s="72">
        <v>393.85</v>
      </c>
      <c r="AD17" s="72">
        <v>0</v>
      </c>
      <c r="AE17" s="72">
        <v>0</v>
      </c>
      <c r="AF17" s="72">
        <v>13000</v>
      </c>
      <c r="AG17" s="72">
        <v>3600</v>
      </c>
      <c r="AH17" s="72">
        <v>3600</v>
      </c>
      <c r="AI17" s="72">
        <v>4651.03</v>
      </c>
      <c r="AJ17" s="72">
        <v>350</v>
      </c>
      <c r="AK17" s="85">
        <v>0</v>
      </c>
      <c r="AL17" s="72">
        <v>2684.58</v>
      </c>
      <c r="AM17" s="85">
        <v>0</v>
      </c>
      <c r="AN17" s="85">
        <v>43772.04</v>
      </c>
      <c r="AO17" s="71">
        <f t="shared" si="5"/>
        <v>0</v>
      </c>
      <c r="AP17" s="85">
        <v>0</v>
      </c>
      <c r="AQ17" s="85">
        <v>210776.73</v>
      </c>
      <c r="AR17" s="85">
        <v>0</v>
      </c>
      <c r="AS17" s="85">
        <v>0</v>
      </c>
      <c r="AT17" s="85">
        <v>36964.18</v>
      </c>
      <c r="AU17" s="85">
        <v>0</v>
      </c>
      <c r="AV17" s="85">
        <v>0</v>
      </c>
      <c r="AW17" s="85">
        <v>0</v>
      </c>
      <c r="AX17" s="85">
        <v>33</v>
      </c>
      <c r="AY17" s="85">
        <v>8</v>
      </c>
      <c r="AZ17" s="85">
        <v>0</v>
      </c>
      <c r="BA17" s="85">
        <v>0</v>
      </c>
      <c r="BB17" s="85">
        <v>-1</v>
      </c>
      <c r="BC17" s="85">
        <v>-6</v>
      </c>
      <c r="BD17" s="85">
        <v>0</v>
      </c>
      <c r="BE17" s="86">
        <f t="shared" si="6"/>
        <v>34</v>
      </c>
      <c r="BF17" s="85">
        <v>1</v>
      </c>
      <c r="BG17" s="85">
        <v>1</v>
      </c>
      <c r="BH17" s="85">
        <v>0</v>
      </c>
      <c r="BI17" s="72">
        <v>3</v>
      </c>
      <c r="BJ17" s="72">
        <v>2</v>
      </c>
      <c r="BK17" s="72">
        <v>0</v>
      </c>
      <c r="BL17" s="61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1"/>
      <c r="CA17" s="61"/>
      <c r="CB17" s="61"/>
      <c r="CC17" s="61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61"/>
      <c r="DK17" s="61"/>
      <c r="DL17" s="61"/>
      <c r="DM17" s="61"/>
      <c r="DN17" s="61"/>
      <c r="DO17" s="61"/>
      <c r="DP17" s="61"/>
      <c r="DQ17" s="61"/>
      <c r="DR17" s="61"/>
      <c r="DS17" s="61"/>
      <c r="DT17" s="61"/>
      <c r="DU17" s="61"/>
      <c r="DV17" s="61"/>
      <c r="DW17" s="61"/>
      <c r="DX17" s="61"/>
      <c r="DY17" s="61"/>
      <c r="DZ17" s="61"/>
      <c r="EA17" s="61"/>
      <c r="EB17" s="61"/>
      <c r="EC17" s="61"/>
      <c r="ED17" s="61"/>
      <c r="EE17" s="61"/>
      <c r="EF17" s="61"/>
      <c r="EG17" s="61"/>
      <c r="EH17" s="61"/>
      <c r="EI17" s="61"/>
      <c r="EJ17" s="61"/>
      <c r="EK17" s="61"/>
      <c r="EL17" s="61"/>
      <c r="EM17" s="61"/>
      <c r="EN17" s="61"/>
      <c r="EO17" s="61"/>
      <c r="EP17" s="61"/>
      <c r="EQ17" s="61"/>
      <c r="ER17" s="61"/>
      <c r="ES17" s="61"/>
      <c r="ET17" s="61"/>
      <c r="EU17" s="61"/>
      <c r="EV17" s="61"/>
      <c r="EW17" s="61"/>
      <c r="EX17" s="61"/>
      <c r="EY17" s="61"/>
      <c r="EZ17" s="61"/>
      <c r="FA17" s="61"/>
      <c r="FB17" s="61"/>
      <c r="FC17" s="61"/>
      <c r="FD17" s="61"/>
      <c r="FE17" s="61"/>
      <c r="FF17" s="61"/>
      <c r="FG17" s="61"/>
      <c r="FH17" s="61"/>
      <c r="FI17" s="61"/>
      <c r="FJ17" s="61"/>
      <c r="FK17" s="61"/>
      <c r="FL17" s="61"/>
      <c r="FM17" s="61"/>
      <c r="FN17" s="61"/>
      <c r="FO17" s="61"/>
      <c r="FP17" s="61"/>
      <c r="FQ17" s="61"/>
      <c r="FR17" s="61"/>
      <c r="FS17" s="61"/>
      <c r="FT17" s="61"/>
      <c r="FU17" s="61"/>
      <c r="FV17" s="61"/>
      <c r="FW17" s="61"/>
      <c r="FX17" s="61"/>
      <c r="FY17" s="61"/>
      <c r="FZ17" s="61"/>
      <c r="GA17" s="61"/>
      <c r="GB17" s="61"/>
      <c r="GC17" s="61"/>
      <c r="GD17" s="61"/>
      <c r="GE17" s="61"/>
      <c r="GF17" s="61"/>
      <c r="GG17" s="61"/>
      <c r="GH17" s="61"/>
      <c r="GI17" s="61"/>
      <c r="GJ17" s="61"/>
      <c r="GK17" s="61"/>
      <c r="GL17" s="61"/>
      <c r="GM17" s="61"/>
      <c r="GN17" s="61"/>
      <c r="GO17" s="61"/>
      <c r="GP17" s="61"/>
      <c r="GQ17" s="61"/>
      <c r="GR17" s="61"/>
      <c r="GS17" s="61"/>
      <c r="GT17" s="61"/>
      <c r="GU17" s="61"/>
      <c r="GV17" s="61"/>
      <c r="GW17" s="61"/>
      <c r="GX17" s="61"/>
      <c r="GY17" s="61"/>
    </row>
    <row r="18" spans="1:207" s="62" customFormat="1" x14ac:dyDescent="0.35">
      <c r="A18" s="58">
        <v>7</v>
      </c>
      <c r="B18" s="59" t="s">
        <v>119</v>
      </c>
      <c r="C18" s="59" t="s">
        <v>200</v>
      </c>
      <c r="D18" s="41" t="s">
        <v>143</v>
      </c>
      <c r="E18" s="41" t="s">
        <v>144</v>
      </c>
      <c r="F18" s="25" t="s">
        <v>108</v>
      </c>
      <c r="G18" s="85">
        <v>643951.05000000005</v>
      </c>
      <c r="H18" s="85">
        <v>643994.56999999995</v>
      </c>
      <c r="I18" s="85">
        <v>2502.0300000000002</v>
      </c>
      <c r="J18" s="85">
        <v>133967.12</v>
      </c>
      <c r="K18" s="72">
        <v>322560.09999999998</v>
      </c>
      <c r="L18" s="72">
        <v>26306.77</v>
      </c>
      <c r="M18" s="72">
        <v>126308.38</v>
      </c>
      <c r="N18" s="85">
        <v>651236.94999999995</v>
      </c>
      <c r="O18" s="91">
        <v>0</v>
      </c>
      <c r="P18" s="86"/>
      <c r="Q18" s="85"/>
      <c r="R18" s="85"/>
      <c r="S18" s="89"/>
      <c r="T18" s="85"/>
      <c r="U18" s="85">
        <v>756.75</v>
      </c>
      <c r="V18" s="85">
        <v>569968.87</v>
      </c>
      <c r="W18" s="85">
        <v>73225.429999999993</v>
      </c>
      <c r="X18" s="89">
        <v>6.5446133462314579E-2</v>
      </c>
      <c r="Y18" s="85">
        <v>42094.58</v>
      </c>
      <c r="Z18" s="85">
        <v>0</v>
      </c>
      <c r="AA18" s="85">
        <v>63.72</v>
      </c>
      <c r="AB18" s="85">
        <v>0</v>
      </c>
      <c r="AC18" s="72">
        <v>0</v>
      </c>
      <c r="AD18" s="72">
        <v>0</v>
      </c>
      <c r="AE18" s="72">
        <v>0</v>
      </c>
      <c r="AF18" s="72">
        <v>0</v>
      </c>
      <c r="AG18" s="72">
        <v>0</v>
      </c>
      <c r="AH18" s="72">
        <v>0</v>
      </c>
      <c r="AI18" s="72">
        <v>0</v>
      </c>
      <c r="AJ18" s="72">
        <v>290</v>
      </c>
      <c r="AK18" s="85">
        <v>0</v>
      </c>
      <c r="AL18" s="72">
        <v>0</v>
      </c>
      <c r="AM18" s="85">
        <v>0</v>
      </c>
      <c r="AN18" s="85">
        <v>1603.04</v>
      </c>
      <c r="AO18" s="71">
        <f t="shared" si="5"/>
        <v>0</v>
      </c>
      <c r="AP18" s="85">
        <v>0</v>
      </c>
      <c r="AQ18" s="85">
        <v>32072.45</v>
      </c>
      <c r="AR18" s="85">
        <v>0</v>
      </c>
      <c r="AS18" s="85">
        <v>0</v>
      </c>
      <c r="AT18" s="85">
        <v>25357.46</v>
      </c>
      <c r="AU18" s="85">
        <v>0</v>
      </c>
      <c r="AV18" s="85">
        <v>0</v>
      </c>
      <c r="AW18" s="85">
        <v>0</v>
      </c>
      <c r="AX18" s="85">
        <v>3</v>
      </c>
      <c r="AY18" s="85">
        <v>0</v>
      </c>
      <c r="AZ18" s="85">
        <v>0</v>
      </c>
      <c r="BA18" s="85">
        <v>0</v>
      </c>
      <c r="BB18" s="85">
        <v>-1</v>
      </c>
      <c r="BC18" s="85">
        <v>-1</v>
      </c>
      <c r="BD18" s="85">
        <v>0</v>
      </c>
      <c r="BE18" s="86">
        <f t="shared" si="6"/>
        <v>1</v>
      </c>
      <c r="BF18" s="85">
        <v>0</v>
      </c>
      <c r="BG18" s="85">
        <v>0</v>
      </c>
      <c r="BH18" s="85">
        <v>0</v>
      </c>
      <c r="BI18" s="72">
        <v>0</v>
      </c>
      <c r="BJ18" s="72">
        <v>0</v>
      </c>
      <c r="BK18" s="72">
        <v>1</v>
      </c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1"/>
      <c r="CA18" s="61"/>
      <c r="CB18" s="61"/>
      <c r="CC18" s="61"/>
      <c r="CD18" s="61"/>
      <c r="CE18" s="61"/>
      <c r="CF18" s="61"/>
      <c r="CG18" s="61"/>
      <c r="CH18" s="61"/>
      <c r="CI18" s="61"/>
      <c r="CJ18" s="61"/>
      <c r="CK18" s="61"/>
      <c r="CL18" s="61"/>
      <c r="CM18" s="61"/>
      <c r="CN18" s="61"/>
      <c r="CO18" s="61"/>
      <c r="CP18" s="61"/>
      <c r="CQ18" s="61"/>
      <c r="CR18" s="61"/>
      <c r="CS18" s="61"/>
      <c r="CT18" s="61"/>
      <c r="CU18" s="61"/>
      <c r="CV18" s="61"/>
      <c r="CW18" s="61"/>
      <c r="CX18" s="61"/>
      <c r="CY18" s="61"/>
      <c r="CZ18" s="61"/>
      <c r="DA18" s="61"/>
      <c r="DB18" s="61"/>
      <c r="DC18" s="61"/>
      <c r="DD18" s="61"/>
      <c r="DE18" s="61"/>
      <c r="DF18" s="61"/>
      <c r="DG18" s="61"/>
      <c r="DH18" s="61"/>
      <c r="DI18" s="61"/>
      <c r="DJ18" s="61"/>
      <c r="DK18" s="61"/>
      <c r="DL18" s="61"/>
      <c r="DM18" s="61"/>
      <c r="DN18" s="61"/>
      <c r="DO18" s="61"/>
      <c r="DP18" s="61"/>
      <c r="DQ18" s="61"/>
      <c r="DR18" s="61"/>
      <c r="DS18" s="61"/>
      <c r="DT18" s="61"/>
      <c r="DU18" s="61"/>
      <c r="DV18" s="61"/>
      <c r="DW18" s="61"/>
      <c r="DX18" s="61"/>
      <c r="DY18" s="61"/>
      <c r="DZ18" s="61"/>
      <c r="EA18" s="61"/>
      <c r="EB18" s="61"/>
      <c r="EC18" s="61"/>
      <c r="ED18" s="61"/>
      <c r="EE18" s="61"/>
      <c r="EF18" s="61"/>
      <c r="EG18" s="61"/>
      <c r="EH18" s="61"/>
      <c r="EI18" s="61"/>
      <c r="EJ18" s="61"/>
      <c r="EK18" s="61"/>
      <c r="EL18" s="61"/>
      <c r="EM18" s="61"/>
      <c r="EN18" s="61"/>
      <c r="EO18" s="61"/>
      <c r="EP18" s="61"/>
      <c r="EQ18" s="61"/>
      <c r="ER18" s="61"/>
      <c r="ES18" s="61"/>
      <c r="ET18" s="61"/>
      <c r="EU18" s="61"/>
      <c r="EV18" s="61"/>
      <c r="EW18" s="61"/>
      <c r="EX18" s="61"/>
      <c r="EY18" s="61"/>
      <c r="EZ18" s="61"/>
      <c r="FA18" s="61"/>
      <c r="FB18" s="61"/>
      <c r="FC18" s="61"/>
      <c r="FD18" s="61"/>
      <c r="FE18" s="61"/>
      <c r="FF18" s="61"/>
      <c r="FG18" s="61"/>
      <c r="FH18" s="61"/>
      <c r="FI18" s="61"/>
      <c r="FJ18" s="61"/>
      <c r="FK18" s="61"/>
      <c r="FL18" s="61"/>
      <c r="FM18" s="61"/>
      <c r="FN18" s="61"/>
      <c r="FO18" s="61"/>
      <c r="FP18" s="61"/>
      <c r="FQ18" s="61"/>
      <c r="FR18" s="61"/>
      <c r="FS18" s="61"/>
      <c r="FT18" s="61"/>
      <c r="FU18" s="61"/>
      <c r="FV18" s="61"/>
      <c r="FW18" s="61"/>
      <c r="FX18" s="61"/>
      <c r="FY18" s="61"/>
      <c r="FZ18" s="61"/>
      <c r="GA18" s="61"/>
      <c r="GB18" s="61"/>
      <c r="GC18" s="61"/>
      <c r="GD18" s="61"/>
      <c r="GE18" s="61"/>
      <c r="GF18" s="61"/>
      <c r="GG18" s="61"/>
      <c r="GH18" s="61"/>
      <c r="GI18" s="61"/>
      <c r="GJ18" s="61"/>
      <c r="GK18" s="61"/>
      <c r="GL18" s="61"/>
      <c r="GM18" s="61"/>
      <c r="GN18" s="61"/>
      <c r="GO18" s="61"/>
      <c r="GP18" s="61"/>
      <c r="GQ18" s="61"/>
      <c r="GR18" s="61"/>
      <c r="GS18" s="61"/>
      <c r="GT18" s="61"/>
      <c r="GU18" s="61"/>
      <c r="GV18" s="61"/>
      <c r="GW18" s="61"/>
      <c r="GX18" s="61"/>
      <c r="GY18" s="61"/>
    </row>
    <row r="19" spans="1:207" s="62" customFormat="1" x14ac:dyDescent="0.35">
      <c r="A19" s="58">
        <v>7</v>
      </c>
      <c r="B19" s="59" t="s">
        <v>120</v>
      </c>
      <c r="C19" s="59" t="s">
        <v>201</v>
      </c>
      <c r="D19" s="41" t="s">
        <v>145</v>
      </c>
      <c r="E19" s="41" t="s">
        <v>144</v>
      </c>
      <c r="F19" s="25" t="s">
        <v>108</v>
      </c>
      <c r="G19" s="85">
        <v>92287</v>
      </c>
      <c r="H19" s="85">
        <v>92287</v>
      </c>
      <c r="I19" s="85">
        <v>7425.54</v>
      </c>
      <c r="J19" s="85">
        <v>50671.35</v>
      </c>
      <c r="K19" s="72">
        <v>10549.08</v>
      </c>
      <c r="L19" s="72">
        <v>1000</v>
      </c>
      <c r="M19" s="72">
        <v>2104.85</v>
      </c>
      <c r="N19" s="85">
        <v>73432.44</v>
      </c>
      <c r="O19" s="91">
        <v>1</v>
      </c>
      <c r="P19" s="86"/>
      <c r="Q19" s="85"/>
      <c r="R19" s="85"/>
      <c r="S19" s="89"/>
      <c r="T19" s="85"/>
      <c r="U19" s="85">
        <v>7425.5399999999936</v>
      </c>
      <c r="V19" s="85">
        <v>84861.46</v>
      </c>
      <c r="W19" s="85">
        <v>0</v>
      </c>
      <c r="X19" s="89">
        <v>0.10000004713564908</v>
      </c>
      <c r="Y19" s="85">
        <v>8486.15</v>
      </c>
      <c r="Z19" s="85">
        <v>0</v>
      </c>
      <c r="AA19" s="85">
        <v>0</v>
      </c>
      <c r="AB19" s="85">
        <v>0</v>
      </c>
      <c r="AC19" s="72">
        <v>0</v>
      </c>
      <c r="AD19" s="72">
        <v>0</v>
      </c>
      <c r="AE19" s="72">
        <v>0</v>
      </c>
      <c r="AF19" s="72">
        <v>0</v>
      </c>
      <c r="AG19" s="72">
        <v>0</v>
      </c>
      <c r="AH19" s="72">
        <v>0</v>
      </c>
      <c r="AI19" s="72">
        <v>0</v>
      </c>
      <c r="AJ19" s="72">
        <v>290</v>
      </c>
      <c r="AK19" s="85">
        <v>0</v>
      </c>
      <c r="AL19" s="72">
        <v>0</v>
      </c>
      <c r="AM19" s="85">
        <v>0</v>
      </c>
      <c r="AN19" s="85">
        <v>1860.57</v>
      </c>
      <c r="AO19" s="71">
        <f t="shared" si="5"/>
        <v>0</v>
      </c>
      <c r="AP19" s="85">
        <v>0</v>
      </c>
      <c r="AQ19" s="85">
        <v>4243</v>
      </c>
      <c r="AR19" s="85">
        <v>0</v>
      </c>
      <c r="AS19" s="85">
        <v>0</v>
      </c>
      <c r="AT19" s="85">
        <v>11431.11</v>
      </c>
      <c r="AU19" s="85">
        <v>0</v>
      </c>
      <c r="AV19" s="85">
        <v>0</v>
      </c>
      <c r="AW19" s="85">
        <v>0</v>
      </c>
      <c r="AX19" s="85">
        <v>3</v>
      </c>
      <c r="AY19" s="85">
        <v>0</v>
      </c>
      <c r="AZ19" s="85">
        <v>0</v>
      </c>
      <c r="BA19" s="85">
        <v>0</v>
      </c>
      <c r="BB19" s="85">
        <v>0</v>
      </c>
      <c r="BC19" s="85">
        <v>0</v>
      </c>
      <c r="BD19" s="85">
        <v>0</v>
      </c>
      <c r="BE19" s="86">
        <f t="shared" si="6"/>
        <v>3</v>
      </c>
      <c r="BF19" s="85">
        <v>0</v>
      </c>
      <c r="BG19" s="85">
        <v>0</v>
      </c>
      <c r="BH19" s="85">
        <v>0</v>
      </c>
      <c r="BI19" s="72">
        <v>0</v>
      </c>
      <c r="BJ19" s="72">
        <v>0</v>
      </c>
      <c r="BK19" s="72">
        <v>0</v>
      </c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61"/>
      <c r="CJ19" s="61"/>
      <c r="CK19" s="61"/>
      <c r="CL19" s="61"/>
      <c r="CM19" s="61"/>
      <c r="CN19" s="61"/>
      <c r="CO19" s="61"/>
      <c r="CP19" s="61"/>
      <c r="CQ19" s="61"/>
      <c r="CR19" s="61"/>
      <c r="CS19" s="61"/>
      <c r="CT19" s="61"/>
      <c r="CU19" s="61"/>
      <c r="CV19" s="61"/>
      <c r="CW19" s="61"/>
      <c r="CX19" s="61"/>
      <c r="CY19" s="61"/>
      <c r="CZ19" s="61"/>
      <c r="DA19" s="61"/>
      <c r="DB19" s="61"/>
      <c r="DC19" s="61"/>
      <c r="DD19" s="61"/>
      <c r="DE19" s="61"/>
      <c r="DF19" s="61"/>
      <c r="DG19" s="61"/>
      <c r="DH19" s="61"/>
      <c r="DI19" s="61"/>
      <c r="DJ19" s="61"/>
      <c r="DK19" s="61"/>
      <c r="DL19" s="61"/>
      <c r="DM19" s="61"/>
      <c r="DN19" s="61"/>
      <c r="DO19" s="61"/>
      <c r="DP19" s="61"/>
      <c r="DQ19" s="61"/>
      <c r="DR19" s="61"/>
      <c r="DS19" s="61"/>
      <c r="DT19" s="61"/>
      <c r="DU19" s="61"/>
      <c r="DV19" s="61"/>
      <c r="DW19" s="61"/>
      <c r="DX19" s="61"/>
      <c r="DY19" s="61"/>
      <c r="DZ19" s="61"/>
      <c r="EA19" s="61"/>
      <c r="EB19" s="61"/>
      <c r="EC19" s="61"/>
      <c r="ED19" s="61"/>
      <c r="EE19" s="61"/>
      <c r="EF19" s="61"/>
      <c r="EG19" s="61"/>
      <c r="EH19" s="61"/>
      <c r="EI19" s="61"/>
      <c r="EJ19" s="61"/>
      <c r="EK19" s="61"/>
      <c r="EL19" s="61"/>
      <c r="EM19" s="61"/>
      <c r="EN19" s="61"/>
      <c r="EO19" s="61"/>
      <c r="EP19" s="61"/>
      <c r="EQ19" s="61"/>
      <c r="ER19" s="61"/>
      <c r="ES19" s="61"/>
      <c r="ET19" s="61"/>
      <c r="EU19" s="61"/>
      <c r="EV19" s="61"/>
      <c r="EW19" s="61"/>
      <c r="EX19" s="61"/>
      <c r="EY19" s="61"/>
      <c r="EZ19" s="61"/>
      <c r="FA19" s="61"/>
      <c r="FB19" s="61"/>
      <c r="FC19" s="61"/>
      <c r="FD19" s="61"/>
      <c r="FE19" s="61"/>
      <c r="FF19" s="61"/>
      <c r="FG19" s="61"/>
      <c r="FH19" s="61"/>
      <c r="FI19" s="61"/>
      <c r="FJ19" s="61"/>
      <c r="FK19" s="61"/>
      <c r="FL19" s="61"/>
      <c r="FM19" s="61"/>
      <c r="FN19" s="61"/>
      <c r="FO19" s="61"/>
      <c r="FP19" s="61"/>
      <c r="FQ19" s="61"/>
      <c r="FR19" s="61"/>
      <c r="FS19" s="61"/>
      <c r="FT19" s="61"/>
      <c r="FU19" s="61"/>
      <c r="FV19" s="61"/>
      <c r="FW19" s="61"/>
      <c r="FX19" s="61"/>
      <c r="FY19" s="61"/>
      <c r="FZ19" s="61"/>
      <c r="GA19" s="61"/>
      <c r="GB19" s="61"/>
      <c r="GC19" s="61"/>
      <c r="GD19" s="61"/>
      <c r="GE19" s="61"/>
      <c r="GF19" s="61"/>
      <c r="GG19" s="61"/>
      <c r="GH19" s="61"/>
      <c r="GI19" s="61"/>
      <c r="GJ19" s="61"/>
      <c r="GK19" s="61"/>
      <c r="GL19" s="61"/>
      <c r="GM19" s="61"/>
      <c r="GN19" s="61"/>
      <c r="GO19" s="61"/>
      <c r="GP19" s="61"/>
      <c r="GQ19" s="61"/>
      <c r="GR19" s="61"/>
      <c r="GS19" s="61"/>
      <c r="GT19" s="61"/>
      <c r="GU19" s="61"/>
      <c r="GV19" s="61"/>
      <c r="GW19" s="61"/>
      <c r="GX19" s="61"/>
      <c r="GY19" s="61"/>
    </row>
    <row r="20" spans="1:207" s="62" customFormat="1" x14ac:dyDescent="0.35">
      <c r="A20" s="58">
        <v>8</v>
      </c>
      <c r="B20" s="59" t="s">
        <v>121</v>
      </c>
      <c r="C20" s="59" t="s">
        <v>202</v>
      </c>
      <c r="D20" s="41" t="s">
        <v>146</v>
      </c>
      <c r="E20" s="41" t="s">
        <v>147</v>
      </c>
      <c r="F20" s="25" t="s">
        <v>101</v>
      </c>
      <c r="G20" s="85">
        <v>158262.96</v>
      </c>
      <c r="H20" s="85">
        <v>158267.25</v>
      </c>
      <c r="I20" s="85">
        <v>6331.91</v>
      </c>
      <c r="J20" s="85">
        <v>111705.95</v>
      </c>
      <c r="K20" s="72">
        <v>472.73</v>
      </c>
      <c r="L20" s="72">
        <v>25203.77</v>
      </c>
      <c r="M20" s="72">
        <v>1930.94</v>
      </c>
      <c r="N20" s="85">
        <v>151907.60999999999</v>
      </c>
      <c r="O20" s="91">
        <v>1</v>
      </c>
      <c r="P20" s="86"/>
      <c r="Q20" s="85"/>
      <c r="R20" s="85"/>
      <c r="S20" s="89"/>
      <c r="T20" s="85"/>
      <c r="U20" s="85">
        <v>0</v>
      </c>
      <c r="V20" s="85">
        <v>158262.96</v>
      </c>
      <c r="W20" s="85">
        <v>0</v>
      </c>
      <c r="X20" s="89">
        <v>8.4999989890243433E-2</v>
      </c>
      <c r="Y20" s="85">
        <v>13452.35</v>
      </c>
      <c r="Z20" s="85">
        <v>0</v>
      </c>
      <c r="AA20" s="85">
        <v>12.08</v>
      </c>
      <c r="AB20" s="85">
        <v>8850</v>
      </c>
      <c r="AC20" s="72">
        <v>677</v>
      </c>
      <c r="AD20" s="72">
        <v>0</v>
      </c>
      <c r="AE20" s="72">
        <v>0</v>
      </c>
      <c r="AF20" s="72">
        <v>0</v>
      </c>
      <c r="AG20" s="72">
        <v>0</v>
      </c>
      <c r="AH20" s="72">
        <v>0</v>
      </c>
      <c r="AI20" s="72">
        <v>835.97</v>
      </c>
      <c r="AJ20" s="72">
        <v>0</v>
      </c>
      <c r="AK20" s="85">
        <v>0</v>
      </c>
      <c r="AL20" s="72">
        <v>0</v>
      </c>
      <c r="AM20" s="85">
        <v>0</v>
      </c>
      <c r="AN20" s="85">
        <v>10727.55</v>
      </c>
      <c r="AO20" s="71">
        <f t="shared" si="5"/>
        <v>0</v>
      </c>
      <c r="AP20" s="85">
        <v>0</v>
      </c>
      <c r="AQ20" s="85">
        <v>7613.06</v>
      </c>
      <c r="AR20" s="85">
        <v>16.510000000000002</v>
      </c>
      <c r="AS20" s="85">
        <v>0</v>
      </c>
      <c r="AT20" s="85">
        <v>4951.16</v>
      </c>
      <c r="AU20" s="85">
        <v>0</v>
      </c>
      <c r="AV20" s="85">
        <v>0</v>
      </c>
      <c r="AW20" s="85">
        <v>0</v>
      </c>
      <c r="AX20" s="85">
        <v>3</v>
      </c>
      <c r="AY20" s="85">
        <v>1</v>
      </c>
      <c r="AZ20" s="85">
        <v>0</v>
      </c>
      <c r="BA20" s="85">
        <v>0</v>
      </c>
      <c r="BB20" s="85">
        <v>0</v>
      </c>
      <c r="BC20" s="85">
        <v>-1</v>
      </c>
      <c r="BD20" s="85">
        <v>0</v>
      </c>
      <c r="BE20" s="86">
        <f t="shared" si="6"/>
        <v>3</v>
      </c>
      <c r="BF20" s="85">
        <v>0</v>
      </c>
      <c r="BG20" s="85">
        <v>0</v>
      </c>
      <c r="BH20" s="85">
        <v>0</v>
      </c>
      <c r="BI20" s="72">
        <v>0</v>
      </c>
      <c r="BJ20" s="72">
        <v>0</v>
      </c>
      <c r="BK20" s="72">
        <v>0</v>
      </c>
      <c r="BL20" s="61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61"/>
      <c r="CJ20" s="61"/>
      <c r="CK20" s="61"/>
      <c r="CL20" s="61"/>
      <c r="CM20" s="61"/>
      <c r="CN20" s="61"/>
      <c r="CO20" s="61"/>
      <c r="CP20" s="61"/>
      <c r="CQ20" s="61"/>
      <c r="CR20" s="61"/>
      <c r="CS20" s="61"/>
      <c r="CT20" s="61"/>
      <c r="CU20" s="61"/>
      <c r="CV20" s="61"/>
      <c r="CW20" s="61"/>
      <c r="CX20" s="61"/>
      <c r="CY20" s="61"/>
      <c r="CZ20" s="61"/>
      <c r="DA20" s="61"/>
      <c r="DB20" s="61"/>
      <c r="DC20" s="61"/>
      <c r="DD20" s="61"/>
      <c r="DE20" s="61"/>
      <c r="DF20" s="61"/>
      <c r="DG20" s="61"/>
      <c r="DH20" s="61"/>
      <c r="DI20" s="61"/>
      <c r="DJ20" s="61"/>
      <c r="DK20" s="61"/>
      <c r="DL20" s="61"/>
      <c r="DM20" s="61"/>
      <c r="DN20" s="61"/>
      <c r="DO20" s="61"/>
      <c r="DP20" s="61"/>
      <c r="DQ20" s="61"/>
      <c r="DR20" s="61"/>
      <c r="DS20" s="61"/>
      <c r="DT20" s="61"/>
      <c r="DU20" s="61"/>
      <c r="DV20" s="61"/>
      <c r="DW20" s="61"/>
      <c r="DX20" s="61"/>
      <c r="DY20" s="61"/>
      <c r="DZ20" s="61"/>
      <c r="EA20" s="61"/>
      <c r="EB20" s="61"/>
      <c r="EC20" s="61"/>
      <c r="ED20" s="61"/>
      <c r="EE20" s="61"/>
      <c r="EF20" s="61"/>
      <c r="EG20" s="61"/>
      <c r="EH20" s="61"/>
      <c r="EI20" s="61"/>
      <c r="EJ20" s="61"/>
      <c r="EK20" s="61"/>
      <c r="EL20" s="61"/>
      <c r="EM20" s="61"/>
      <c r="EN20" s="61"/>
      <c r="EO20" s="61"/>
      <c r="EP20" s="61"/>
      <c r="EQ20" s="61"/>
      <c r="ER20" s="61"/>
      <c r="ES20" s="61"/>
      <c r="ET20" s="61"/>
      <c r="EU20" s="61"/>
      <c r="EV20" s="61"/>
      <c r="EW20" s="61"/>
      <c r="EX20" s="61"/>
      <c r="EY20" s="61"/>
      <c r="EZ20" s="61"/>
      <c r="FA20" s="61"/>
      <c r="FB20" s="61"/>
      <c r="FC20" s="61"/>
      <c r="FD20" s="61"/>
      <c r="FE20" s="61"/>
      <c r="FF20" s="61"/>
      <c r="FG20" s="61"/>
      <c r="FH20" s="61"/>
      <c r="FI20" s="61"/>
      <c r="FJ20" s="61"/>
      <c r="FK20" s="61"/>
      <c r="FL20" s="61"/>
      <c r="FM20" s="61"/>
      <c r="FN20" s="61"/>
      <c r="FO20" s="61"/>
      <c r="FP20" s="61"/>
      <c r="FQ20" s="61"/>
      <c r="FR20" s="61"/>
      <c r="FS20" s="61"/>
      <c r="FT20" s="61"/>
      <c r="FU20" s="61"/>
      <c r="FV20" s="61"/>
      <c r="FW20" s="61"/>
      <c r="FX20" s="61"/>
      <c r="FY20" s="61"/>
      <c r="FZ20" s="61"/>
      <c r="GA20" s="61"/>
      <c r="GB20" s="61"/>
      <c r="GC20" s="61"/>
      <c r="GD20" s="61"/>
      <c r="GE20" s="61"/>
      <c r="GF20" s="61"/>
      <c r="GG20" s="61"/>
      <c r="GH20" s="61"/>
      <c r="GI20" s="61"/>
      <c r="GJ20" s="61"/>
      <c r="GK20" s="61"/>
      <c r="GL20" s="61"/>
      <c r="GM20" s="61"/>
      <c r="GN20" s="61"/>
      <c r="GO20" s="61"/>
      <c r="GP20" s="61"/>
      <c r="GQ20" s="61"/>
      <c r="GR20" s="61"/>
      <c r="GS20" s="61"/>
      <c r="GT20" s="61"/>
      <c r="GU20" s="61"/>
      <c r="GV20" s="61"/>
      <c r="GW20" s="61"/>
      <c r="GX20" s="61"/>
      <c r="GY20" s="61"/>
    </row>
    <row r="21" spans="1:207" s="20" customFormat="1" x14ac:dyDescent="0.35">
      <c r="A21" s="22">
        <v>8</v>
      </c>
      <c r="B21" s="65" t="s">
        <v>189</v>
      </c>
      <c r="C21" s="65" t="s">
        <v>203</v>
      </c>
      <c r="D21" s="41" t="s">
        <v>148</v>
      </c>
      <c r="E21" s="41" t="s">
        <v>149</v>
      </c>
      <c r="F21" s="24" t="s">
        <v>101</v>
      </c>
      <c r="G21" s="85">
        <v>787704.31</v>
      </c>
      <c r="H21" s="85">
        <v>787704.31</v>
      </c>
      <c r="I21" s="85">
        <v>72231.490000000005</v>
      </c>
      <c r="J21" s="85">
        <v>680623.73</v>
      </c>
      <c r="K21" s="72">
        <v>18285.82</v>
      </c>
      <c r="L21" s="72">
        <v>80046.990000000005</v>
      </c>
      <c r="M21" s="72">
        <v>75158.259999999995</v>
      </c>
      <c r="N21" s="85">
        <v>886165.03</v>
      </c>
      <c r="O21" s="91">
        <v>6</v>
      </c>
      <c r="P21" s="86"/>
      <c r="Q21" s="85"/>
      <c r="R21" s="85"/>
      <c r="S21" s="89"/>
      <c r="T21" s="85"/>
      <c r="U21" s="85">
        <v>72231.490000000107</v>
      </c>
      <c r="V21" s="85">
        <v>352868.66</v>
      </c>
      <c r="W21" s="85">
        <v>362604.16</v>
      </c>
      <c r="X21" s="89">
        <v>4.4795887564254365E-2</v>
      </c>
      <c r="Y21" s="85">
        <v>32050.23</v>
      </c>
      <c r="Z21" s="85">
        <v>0</v>
      </c>
      <c r="AA21" s="85">
        <v>0</v>
      </c>
      <c r="AB21" s="85">
        <v>0</v>
      </c>
      <c r="AC21" s="72">
        <v>0</v>
      </c>
      <c r="AD21" s="72">
        <v>0</v>
      </c>
      <c r="AE21" s="72">
        <v>0</v>
      </c>
      <c r="AF21" s="72">
        <v>0</v>
      </c>
      <c r="AG21" s="72">
        <v>0</v>
      </c>
      <c r="AH21" s="72">
        <v>0</v>
      </c>
      <c r="AI21" s="72">
        <v>0</v>
      </c>
      <c r="AJ21" s="72">
        <v>290</v>
      </c>
      <c r="AK21" s="85">
        <v>0</v>
      </c>
      <c r="AL21" s="72">
        <v>0</v>
      </c>
      <c r="AM21" s="85">
        <v>0</v>
      </c>
      <c r="AN21" s="85">
        <v>5762.01</v>
      </c>
      <c r="AO21" s="71">
        <f t="shared" si="5"/>
        <v>0</v>
      </c>
      <c r="AP21" s="85">
        <v>0</v>
      </c>
      <c r="AQ21" s="85">
        <v>30000</v>
      </c>
      <c r="AR21" s="85">
        <v>0</v>
      </c>
      <c r="AS21" s="85">
        <v>0</v>
      </c>
      <c r="AT21" s="85">
        <v>3531.13</v>
      </c>
      <c r="AU21" s="85">
        <v>0</v>
      </c>
      <c r="AV21" s="85">
        <v>0</v>
      </c>
      <c r="AW21" s="85">
        <v>0</v>
      </c>
      <c r="AX21" s="85">
        <v>14</v>
      </c>
      <c r="AY21" s="85">
        <v>1</v>
      </c>
      <c r="AZ21" s="85">
        <v>0</v>
      </c>
      <c r="BA21" s="85">
        <v>0</v>
      </c>
      <c r="BB21" s="85">
        <v>-3</v>
      </c>
      <c r="BC21" s="85">
        <v>-1</v>
      </c>
      <c r="BD21" s="85">
        <v>0</v>
      </c>
      <c r="BE21" s="86">
        <f t="shared" si="6"/>
        <v>11</v>
      </c>
      <c r="BF21" s="85">
        <v>0</v>
      </c>
      <c r="BG21" s="85">
        <v>1</v>
      </c>
      <c r="BH21" s="85">
        <v>0</v>
      </c>
      <c r="BI21" s="72">
        <v>0</v>
      </c>
      <c r="BJ21" s="72">
        <v>0</v>
      </c>
      <c r="BK21" s="72">
        <v>0</v>
      </c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</row>
    <row r="22" spans="1:207" s="64" customFormat="1" x14ac:dyDescent="0.35">
      <c r="A22" s="58">
        <v>9</v>
      </c>
      <c r="B22" s="59" t="s">
        <v>122</v>
      </c>
      <c r="C22" s="59" t="s">
        <v>204</v>
      </c>
      <c r="D22" s="41" t="s">
        <v>150</v>
      </c>
      <c r="E22" s="41" t="s">
        <v>149</v>
      </c>
      <c r="F22" s="63" t="s">
        <v>66</v>
      </c>
      <c r="G22" s="85">
        <v>1441646.31</v>
      </c>
      <c r="H22" s="85">
        <v>1441646.31</v>
      </c>
      <c r="I22" s="85">
        <v>205529.63</v>
      </c>
      <c r="J22" s="85">
        <v>1184367.8400000001</v>
      </c>
      <c r="K22" s="72">
        <v>21008.59</v>
      </c>
      <c r="L22" s="72">
        <v>91230.46</v>
      </c>
      <c r="M22" s="72">
        <v>110043.64</v>
      </c>
      <c r="N22" s="85">
        <v>1468670.81</v>
      </c>
      <c r="O22" s="91">
        <v>1.65</v>
      </c>
      <c r="P22" s="86"/>
      <c r="Q22" s="85"/>
      <c r="R22" s="85"/>
      <c r="S22" s="89"/>
      <c r="T22" s="85"/>
      <c r="U22" s="85">
        <v>201431.22999999998</v>
      </c>
      <c r="V22" s="85">
        <v>1240215.08</v>
      </c>
      <c r="W22" s="85">
        <v>0</v>
      </c>
      <c r="X22" s="89">
        <v>4.9999996774752968E-2</v>
      </c>
      <c r="Y22" s="85">
        <v>62020.28</v>
      </c>
      <c r="Z22" s="85">
        <v>264868</v>
      </c>
      <c r="AA22" s="85">
        <v>0</v>
      </c>
      <c r="AB22" s="85">
        <v>21647.24</v>
      </c>
      <c r="AC22" s="72">
        <v>1691.77</v>
      </c>
      <c r="AD22" s="72">
        <v>3634.3</v>
      </c>
      <c r="AE22" s="72">
        <v>288</v>
      </c>
      <c r="AF22" s="72">
        <v>0</v>
      </c>
      <c r="AG22" s="72">
        <v>1058.83</v>
      </c>
      <c r="AH22" s="72">
        <v>0</v>
      </c>
      <c r="AI22" s="72">
        <v>361.2</v>
      </c>
      <c r="AJ22" s="72">
        <v>0</v>
      </c>
      <c r="AK22" s="85">
        <v>130.03</v>
      </c>
      <c r="AL22" s="72">
        <v>37.36</v>
      </c>
      <c r="AM22" s="85">
        <v>0</v>
      </c>
      <c r="AN22" s="85">
        <v>29336.6</v>
      </c>
      <c r="AO22" s="71">
        <f t="shared" si="5"/>
        <v>0</v>
      </c>
      <c r="AP22" s="85">
        <v>0</v>
      </c>
      <c r="AQ22" s="85">
        <v>55051</v>
      </c>
      <c r="AR22" s="85">
        <v>0</v>
      </c>
      <c r="AS22" s="85">
        <v>0</v>
      </c>
      <c r="AT22" s="85">
        <v>8341.44</v>
      </c>
      <c r="AU22" s="85">
        <v>0</v>
      </c>
      <c r="AV22" s="85">
        <v>0</v>
      </c>
      <c r="AW22" s="85">
        <v>0</v>
      </c>
      <c r="AX22" s="85">
        <v>29</v>
      </c>
      <c r="AY22" s="85">
        <v>0</v>
      </c>
      <c r="AZ22" s="85">
        <v>0</v>
      </c>
      <c r="BA22" s="85">
        <v>0</v>
      </c>
      <c r="BB22" s="85">
        <v>0</v>
      </c>
      <c r="BC22" s="85">
        <v>-4</v>
      </c>
      <c r="BD22" s="85">
        <v>0</v>
      </c>
      <c r="BE22" s="86">
        <f t="shared" si="6"/>
        <v>25</v>
      </c>
      <c r="BF22" s="85">
        <v>0</v>
      </c>
      <c r="BG22" s="85">
        <v>0</v>
      </c>
      <c r="BH22" s="85">
        <v>1</v>
      </c>
      <c r="BI22" s="72">
        <v>2</v>
      </c>
      <c r="BJ22" s="72">
        <v>1</v>
      </c>
      <c r="BK22" s="72">
        <v>0</v>
      </c>
      <c r="BL22" s="61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1"/>
      <c r="CA22" s="61"/>
      <c r="CB22" s="61"/>
      <c r="CC22" s="61"/>
      <c r="CD22" s="61"/>
      <c r="CE22" s="61"/>
      <c r="CF22" s="61"/>
      <c r="CG22" s="61"/>
      <c r="CH22" s="61"/>
      <c r="CI22" s="61"/>
      <c r="CJ22" s="61"/>
      <c r="CK22" s="61"/>
      <c r="CL22" s="61"/>
      <c r="CM22" s="61"/>
      <c r="CN22" s="61"/>
      <c r="CO22" s="61"/>
      <c r="CP22" s="61"/>
      <c r="CQ22" s="61"/>
      <c r="CR22" s="61"/>
      <c r="CS22" s="61"/>
      <c r="CT22" s="61"/>
      <c r="CU22" s="61"/>
      <c r="CV22" s="61"/>
      <c r="CW22" s="61"/>
      <c r="CX22" s="61"/>
      <c r="CY22" s="61"/>
      <c r="CZ22" s="61"/>
      <c r="DA22" s="61"/>
      <c r="DB22" s="61"/>
      <c r="DC22" s="61"/>
      <c r="DD22" s="61"/>
      <c r="DE22" s="61"/>
      <c r="DF22" s="61"/>
      <c r="DG22" s="61"/>
      <c r="DH22" s="61"/>
      <c r="DI22" s="61"/>
      <c r="DJ22" s="61"/>
      <c r="DK22" s="61"/>
      <c r="DL22" s="61"/>
      <c r="DM22" s="61"/>
      <c r="DN22" s="61"/>
      <c r="DO22" s="61"/>
      <c r="DP22" s="61"/>
      <c r="DQ22" s="61"/>
      <c r="DR22" s="61"/>
      <c r="DS22" s="61"/>
      <c r="DT22" s="61"/>
      <c r="DU22" s="61"/>
      <c r="DV22" s="61"/>
      <c r="DW22" s="61"/>
      <c r="DX22" s="61"/>
      <c r="DY22" s="61"/>
      <c r="DZ22" s="61"/>
      <c r="EA22" s="61"/>
      <c r="EB22" s="61"/>
      <c r="EC22" s="61"/>
      <c r="ED22" s="61"/>
      <c r="EE22" s="61"/>
      <c r="EF22" s="61"/>
      <c r="EG22" s="61"/>
      <c r="EH22" s="61"/>
      <c r="EI22" s="61"/>
      <c r="EJ22" s="61"/>
      <c r="EK22" s="61"/>
      <c r="EL22" s="61"/>
      <c r="EM22" s="61"/>
      <c r="EN22" s="61"/>
      <c r="EO22" s="61"/>
      <c r="EP22" s="61"/>
      <c r="EQ22" s="61"/>
      <c r="ER22" s="61"/>
      <c r="ES22" s="61"/>
      <c r="ET22" s="61"/>
      <c r="EU22" s="61"/>
      <c r="EV22" s="61"/>
      <c r="EW22" s="61"/>
      <c r="EX22" s="61"/>
      <c r="EY22" s="61"/>
      <c r="EZ22" s="61"/>
      <c r="FA22" s="61"/>
      <c r="FB22" s="61"/>
      <c r="FC22" s="61"/>
      <c r="FD22" s="61"/>
      <c r="FE22" s="61"/>
      <c r="FF22" s="61"/>
      <c r="FG22" s="61"/>
      <c r="FH22" s="61"/>
      <c r="FI22" s="61"/>
      <c r="FJ22" s="61"/>
      <c r="FK22" s="61"/>
      <c r="FL22" s="61"/>
      <c r="FM22" s="61"/>
      <c r="FN22" s="61"/>
      <c r="FO22" s="61"/>
      <c r="FP22" s="61"/>
      <c r="FQ22" s="61"/>
      <c r="FR22" s="61"/>
      <c r="FS22" s="61"/>
      <c r="FT22" s="61"/>
      <c r="FU22" s="61"/>
      <c r="FV22" s="61"/>
      <c r="FW22" s="61"/>
      <c r="FX22" s="61"/>
      <c r="FY22" s="61"/>
      <c r="FZ22" s="61"/>
      <c r="GA22" s="61"/>
      <c r="GB22" s="61"/>
      <c r="GC22" s="61"/>
      <c r="GD22" s="61"/>
      <c r="GE22" s="61"/>
      <c r="GF22" s="61"/>
      <c r="GG22" s="61"/>
      <c r="GH22" s="61"/>
      <c r="GI22" s="61"/>
      <c r="GJ22" s="61"/>
      <c r="GK22" s="61"/>
      <c r="GL22" s="61"/>
      <c r="GM22" s="61"/>
      <c r="GN22" s="61"/>
      <c r="GO22" s="61"/>
      <c r="GP22" s="61"/>
      <c r="GQ22" s="61"/>
      <c r="GR22" s="61"/>
      <c r="GS22" s="61"/>
      <c r="GT22" s="61"/>
      <c r="GU22" s="61"/>
      <c r="GV22" s="61"/>
      <c r="GW22" s="61"/>
      <c r="GX22" s="61"/>
      <c r="GY22" s="61"/>
    </row>
    <row r="23" spans="1:207" s="62" customFormat="1" ht="16.5" customHeight="1" x14ac:dyDescent="0.35">
      <c r="A23" s="58">
        <v>10</v>
      </c>
      <c r="B23" s="59" t="s">
        <v>123</v>
      </c>
      <c r="C23" s="59" t="s">
        <v>205</v>
      </c>
      <c r="D23" s="41" t="s">
        <v>152</v>
      </c>
      <c r="E23" s="41" t="s">
        <v>151</v>
      </c>
      <c r="F23" s="63" t="s">
        <v>62</v>
      </c>
      <c r="G23" s="85">
        <v>1513587.98</v>
      </c>
      <c r="H23" s="85">
        <v>1538526.61</v>
      </c>
      <c r="I23" s="85">
        <v>59189.919999999998</v>
      </c>
      <c r="J23" s="85">
        <v>1203024.3999999999</v>
      </c>
      <c r="K23" s="72">
        <v>51803.21</v>
      </c>
      <c r="L23" s="72">
        <v>132267.9</v>
      </c>
      <c r="M23" s="72">
        <v>25554.58</v>
      </c>
      <c r="N23" s="85">
        <v>1559432.03</v>
      </c>
      <c r="O23" s="91">
        <v>3</v>
      </c>
      <c r="P23" s="86"/>
      <c r="Q23" s="85"/>
      <c r="R23" s="85"/>
      <c r="S23" s="89"/>
      <c r="T23" s="85"/>
      <c r="U23" s="85">
        <v>529606.29</v>
      </c>
      <c r="V23" s="85">
        <v>721379.7</v>
      </c>
      <c r="W23" s="85">
        <v>262601.99</v>
      </c>
      <c r="X23" s="89">
        <v>4.4662467245706577E-2</v>
      </c>
      <c r="Y23" s="85">
        <v>43484.84</v>
      </c>
      <c r="Z23" s="85">
        <v>586436.55000000005</v>
      </c>
      <c r="AA23" s="85">
        <v>131.92000000000002</v>
      </c>
      <c r="AB23" s="85">
        <v>0</v>
      </c>
      <c r="AC23" s="72">
        <v>0</v>
      </c>
      <c r="AD23" s="72">
        <v>0</v>
      </c>
      <c r="AE23" s="72">
        <v>0</v>
      </c>
      <c r="AF23" s="72">
        <v>0</v>
      </c>
      <c r="AG23" s="72">
        <v>0</v>
      </c>
      <c r="AH23" s="72">
        <v>0</v>
      </c>
      <c r="AI23" s="72">
        <v>0</v>
      </c>
      <c r="AJ23" s="72">
        <v>0</v>
      </c>
      <c r="AK23" s="85">
        <v>0</v>
      </c>
      <c r="AL23" s="72">
        <v>0</v>
      </c>
      <c r="AM23" s="85">
        <v>0</v>
      </c>
      <c r="AN23" s="85">
        <v>12674.64</v>
      </c>
      <c r="AO23" s="71">
        <f t="shared" si="5"/>
        <v>0</v>
      </c>
      <c r="AP23" s="85">
        <v>0</v>
      </c>
      <c r="AQ23" s="85">
        <v>55752.01</v>
      </c>
      <c r="AR23" s="85">
        <v>0</v>
      </c>
      <c r="AS23" s="85">
        <v>0</v>
      </c>
      <c r="AT23" s="85">
        <v>0</v>
      </c>
      <c r="AU23" s="85">
        <v>0</v>
      </c>
      <c r="AV23" s="85">
        <v>0</v>
      </c>
      <c r="AW23" s="85">
        <v>0</v>
      </c>
      <c r="AX23" s="85">
        <v>27</v>
      </c>
      <c r="AY23" s="85">
        <v>1</v>
      </c>
      <c r="AZ23" s="85">
        <v>0</v>
      </c>
      <c r="BA23" s="85">
        <v>0</v>
      </c>
      <c r="BB23" s="85">
        <v>-3</v>
      </c>
      <c r="BC23" s="85">
        <v>-6</v>
      </c>
      <c r="BD23" s="85">
        <v>0</v>
      </c>
      <c r="BE23" s="86">
        <f t="shared" si="6"/>
        <v>19</v>
      </c>
      <c r="BF23" s="85">
        <v>1</v>
      </c>
      <c r="BG23" s="85">
        <v>1</v>
      </c>
      <c r="BH23" s="85">
        <v>0</v>
      </c>
      <c r="BI23" s="72">
        <v>0</v>
      </c>
      <c r="BJ23" s="72">
        <v>5</v>
      </c>
      <c r="BK23" s="72">
        <v>0</v>
      </c>
      <c r="BL23" s="61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1"/>
      <c r="CA23" s="61"/>
      <c r="CB23" s="61"/>
      <c r="CC23" s="61"/>
      <c r="CD23" s="61"/>
      <c r="CE23" s="61"/>
      <c r="CF23" s="61"/>
      <c r="CG23" s="61"/>
      <c r="CH23" s="61"/>
      <c r="CI23" s="61"/>
      <c r="CJ23" s="61"/>
      <c r="CK23" s="61"/>
      <c r="CL23" s="61"/>
      <c r="CM23" s="61"/>
      <c r="CN23" s="61"/>
      <c r="CO23" s="61"/>
      <c r="CP23" s="61"/>
      <c r="CQ23" s="61"/>
      <c r="CR23" s="61"/>
      <c r="CS23" s="61"/>
      <c r="CT23" s="61"/>
      <c r="CU23" s="61"/>
      <c r="CV23" s="61"/>
      <c r="CW23" s="61"/>
      <c r="CX23" s="61"/>
      <c r="CY23" s="61"/>
      <c r="CZ23" s="61"/>
      <c r="DA23" s="61"/>
      <c r="DB23" s="61"/>
      <c r="DC23" s="61"/>
      <c r="DD23" s="61"/>
      <c r="DE23" s="61"/>
      <c r="DF23" s="61"/>
      <c r="DG23" s="61"/>
      <c r="DH23" s="61"/>
      <c r="DI23" s="61"/>
      <c r="DJ23" s="61"/>
      <c r="DK23" s="61"/>
      <c r="DL23" s="61"/>
      <c r="DM23" s="61"/>
      <c r="DN23" s="61"/>
      <c r="DO23" s="61"/>
      <c r="DP23" s="61"/>
      <c r="DQ23" s="61"/>
      <c r="DR23" s="61"/>
      <c r="DS23" s="61"/>
      <c r="DT23" s="61"/>
      <c r="DU23" s="61"/>
      <c r="DV23" s="61"/>
      <c r="DW23" s="61"/>
      <c r="DX23" s="61"/>
      <c r="DY23" s="61"/>
      <c r="DZ23" s="61"/>
      <c r="EA23" s="61"/>
      <c r="EB23" s="61"/>
      <c r="EC23" s="61"/>
      <c r="ED23" s="61"/>
      <c r="EE23" s="61"/>
      <c r="EF23" s="61"/>
      <c r="EG23" s="61"/>
      <c r="EH23" s="61"/>
      <c r="EI23" s="61"/>
      <c r="EJ23" s="61"/>
      <c r="EK23" s="61"/>
      <c r="EL23" s="61"/>
      <c r="EM23" s="61"/>
      <c r="EN23" s="61"/>
      <c r="EO23" s="61"/>
      <c r="EP23" s="61"/>
      <c r="EQ23" s="61"/>
      <c r="ER23" s="61"/>
      <c r="ES23" s="61"/>
      <c r="ET23" s="61"/>
      <c r="EU23" s="61"/>
      <c r="EV23" s="61"/>
      <c r="EW23" s="61"/>
      <c r="EX23" s="61"/>
      <c r="EY23" s="61"/>
      <c r="EZ23" s="61"/>
      <c r="FA23" s="61"/>
      <c r="FB23" s="61"/>
      <c r="FC23" s="61"/>
      <c r="FD23" s="61"/>
      <c r="FE23" s="61"/>
      <c r="FF23" s="61"/>
      <c r="FG23" s="61"/>
      <c r="FH23" s="61"/>
      <c r="FI23" s="61"/>
      <c r="FJ23" s="61"/>
      <c r="FK23" s="61"/>
      <c r="FL23" s="61"/>
      <c r="FM23" s="61"/>
      <c r="FN23" s="61"/>
      <c r="FO23" s="61"/>
      <c r="FP23" s="61"/>
      <c r="FQ23" s="61"/>
      <c r="FR23" s="61"/>
      <c r="FS23" s="61"/>
      <c r="FT23" s="61"/>
      <c r="FU23" s="61"/>
      <c r="FV23" s="61"/>
      <c r="FW23" s="61"/>
      <c r="FX23" s="61"/>
      <c r="FY23" s="61"/>
      <c r="FZ23" s="61"/>
      <c r="GA23" s="61"/>
      <c r="GB23" s="61"/>
      <c r="GC23" s="61"/>
      <c r="GD23" s="61"/>
      <c r="GE23" s="61"/>
      <c r="GF23" s="61"/>
      <c r="GG23" s="61"/>
      <c r="GH23" s="61"/>
      <c r="GI23" s="61"/>
      <c r="GJ23" s="61"/>
      <c r="GK23" s="61"/>
      <c r="GL23" s="61"/>
      <c r="GM23" s="61"/>
      <c r="GN23" s="61"/>
      <c r="GO23" s="61"/>
      <c r="GP23" s="61"/>
      <c r="GQ23" s="61"/>
      <c r="GR23" s="61"/>
      <c r="GS23" s="61"/>
      <c r="GT23" s="61"/>
      <c r="GU23" s="61"/>
      <c r="GV23" s="61"/>
      <c r="GW23" s="61"/>
      <c r="GX23" s="61"/>
      <c r="GY23" s="61"/>
    </row>
    <row r="24" spans="1:207" s="62" customFormat="1" x14ac:dyDescent="0.35">
      <c r="A24" s="58">
        <v>10</v>
      </c>
      <c r="B24" s="59" t="s">
        <v>124</v>
      </c>
      <c r="C24" s="59" t="s">
        <v>206</v>
      </c>
      <c r="D24" s="41" t="s">
        <v>153</v>
      </c>
      <c r="E24" s="41" t="s">
        <v>139</v>
      </c>
      <c r="F24" s="63" t="s">
        <v>62</v>
      </c>
      <c r="G24" s="85">
        <v>215770.3</v>
      </c>
      <c r="H24" s="85">
        <v>215770.3</v>
      </c>
      <c r="I24" s="85">
        <v>0</v>
      </c>
      <c r="J24" s="85">
        <v>133528.46</v>
      </c>
      <c r="K24" s="72">
        <v>73219.23</v>
      </c>
      <c r="L24" s="72">
        <v>75392.759999999995</v>
      </c>
      <c r="M24" s="72">
        <v>10187.5</v>
      </c>
      <c r="N24" s="85">
        <v>423970.3</v>
      </c>
      <c r="O24" s="91">
        <v>12</v>
      </c>
      <c r="P24" s="86"/>
      <c r="Q24" s="85"/>
      <c r="R24" s="85"/>
      <c r="S24" s="89"/>
      <c r="T24" s="85"/>
      <c r="U24" s="85">
        <v>0</v>
      </c>
      <c r="V24" s="85">
        <v>213070.3</v>
      </c>
      <c r="W24" s="85">
        <v>2700</v>
      </c>
      <c r="X24" s="89">
        <v>4.9749757033289571E-2</v>
      </c>
      <c r="Y24" s="85">
        <v>12144.91</v>
      </c>
      <c r="Z24" s="85">
        <v>28206.6</v>
      </c>
      <c r="AA24" s="85">
        <v>0</v>
      </c>
      <c r="AB24" s="85">
        <v>92.06</v>
      </c>
      <c r="AC24" s="72">
        <v>0</v>
      </c>
      <c r="AD24" s="72">
        <v>0</v>
      </c>
      <c r="AE24" s="72">
        <v>139.46</v>
      </c>
      <c r="AF24" s="72">
        <v>31.11</v>
      </c>
      <c r="AG24" s="72">
        <v>251.49</v>
      </c>
      <c r="AH24" s="72">
        <v>0</v>
      </c>
      <c r="AI24" s="72">
        <v>112.52000000000001</v>
      </c>
      <c r="AJ24" s="72">
        <v>0</v>
      </c>
      <c r="AK24" s="85">
        <v>3.21</v>
      </c>
      <c r="AL24" s="72">
        <v>2.2599999999999998</v>
      </c>
      <c r="AM24" s="85">
        <v>0</v>
      </c>
      <c r="AN24" s="85">
        <v>1188.8599999999999</v>
      </c>
      <c r="AO24" s="71">
        <f t="shared" si="5"/>
        <v>0</v>
      </c>
      <c r="AP24" s="85">
        <v>0</v>
      </c>
      <c r="AQ24" s="85">
        <v>11800</v>
      </c>
      <c r="AR24" s="85">
        <v>0</v>
      </c>
      <c r="AS24" s="85">
        <v>0</v>
      </c>
      <c r="AT24" s="85">
        <v>721.38</v>
      </c>
      <c r="AU24" s="85">
        <v>0</v>
      </c>
      <c r="AV24" s="85">
        <v>0</v>
      </c>
      <c r="AW24" s="85">
        <v>0</v>
      </c>
      <c r="AX24" s="85">
        <v>4</v>
      </c>
      <c r="AY24" s="85">
        <v>0</v>
      </c>
      <c r="AZ24" s="85">
        <v>0</v>
      </c>
      <c r="BA24" s="85">
        <v>0</v>
      </c>
      <c r="BB24" s="85">
        <v>0</v>
      </c>
      <c r="BC24" s="85">
        <v>0</v>
      </c>
      <c r="BD24" s="85">
        <v>0</v>
      </c>
      <c r="BE24" s="86">
        <f t="shared" si="6"/>
        <v>4</v>
      </c>
      <c r="BF24" s="85">
        <v>0</v>
      </c>
      <c r="BG24" s="85">
        <v>0</v>
      </c>
      <c r="BH24" s="85">
        <v>0</v>
      </c>
      <c r="BI24" s="72">
        <v>0</v>
      </c>
      <c r="BJ24" s="72">
        <v>0</v>
      </c>
      <c r="BK24" s="72">
        <v>0</v>
      </c>
      <c r="BL24" s="61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1"/>
      <c r="CA24" s="61"/>
      <c r="CB24" s="61"/>
      <c r="CC24" s="61"/>
      <c r="CD24" s="61"/>
      <c r="CE24" s="61"/>
      <c r="CF24" s="61"/>
      <c r="CG24" s="61"/>
      <c r="CH24" s="61"/>
      <c r="CI24" s="61"/>
      <c r="CJ24" s="61"/>
      <c r="CK24" s="61"/>
      <c r="CL24" s="61"/>
      <c r="CM24" s="61"/>
      <c r="CN24" s="61"/>
      <c r="CO24" s="61"/>
      <c r="CP24" s="61"/>
      <c r="CQ24" s="61"/>
      <c r="CR24" s="61"/>
      <c r="CS24" s="61"/>
      <c r="CT24" s="61"/>
      <c r="CU24" s="61"/>
      <c r="CV24" s="61"/>
      <c r="CW24" s="61"/>
      <c r="CX24" s="61"/>
      <c r="CY24" s="61"/>
      <c r="CZ24" s="61"/>
      <c r="DA24" s="61"/>
      <c r="DB24" s="61"/>
      <c r="DC24" s="61"/>
      <c r="DD24" s="61"/>
      <c r="DE24" s="61"/>
      <c r="DF24" s="61"/>
      <c r="DG24" s="61"/>
      <c r="DH24" s="61"/>
      <c r="DI24" s="61"/>
      <c r="DJ24" s="61"/>
      <c r="DK24" s="61"/>
      <c r="DL24" s="61"/>
      <c r="DM24" s="61"/>
      <c r="DN24" s="61"/>
      <c r="DO24" s="61"/>
      <c r="DP24" s="61"/>
      <c r="DQ24" s="61"/>
      <c r="DR24" s="61"/>
      <c r="DS24" s="61"/>
      <c r="DT24" s="61"/>
      <c r="DU24" s="61"/>
      <c r="DV24" s="61"/>
      <c r="DW24" s="61"/>
      <c r="DX24" s="61"/>
      <c r="DY24" s="61"/>
      <c r="DZ24" s="61"/>
      <c r="EA24" s="61"/>
      <c r="EB24" s="61"/>
      <c r="EC24" s="61"/>
      <c r="ED24" s="61"/>
      <c r="EE24" s="61"/>
      <c r="EF24" s="61"/>
      <c r="EG24" s="61"/>
      <c r="EH24" s="61"/>
      <c r="EI24" s="61"/>
      <c r="EJ24" s="61"/>
      <c r="EK24" s="61"/>
      <c r="EL24" s="61"/>
      <c r="EM24" s="61"/>
      <c r="EN24" s="61"/>
      <c r="EO24" s="61"/>
      <c r="EP24" s="61"/>
      <c r="EQ24" s="61"/>
      <c r="ER24" s="61"/>
      <c r="ES24" s="61"/>
      <c r="ET24" s="61"/>
      <c r="EU24" s="61"/>
      <c r="EV24" s="61"/>
      <c r="EW24" s="61"/>
      <c r="EX24" s="61"/>
      <c r="EY24" s="61"/>
      <c r="EZ24" s="61"/>
      <c r="FA24" s="61"/>
      <c r="FB24" s="61"/>
      <c r="FC24" s="61"/>
      <c r="FD24" s="61"/>
      <c r="FE24" s="61"/>
      <c r="FF24" s="61"/>
      <c r="FG24" s="61"/>
      <c r="FH24" s="61"/>
      <c r="FI24" s="61"/>
      <c r="FJ24" s="61"/>
      <c r="FK24" s="61"/>
      <c r="FL24" s="61"/>
      <c r="FM24" s="61"/>
      <c r="FN24" s="61"/>
      <c r="FO24" s="61"/>
      <c r="FP24" s="61"/>
      <c r="FQ24" s="61"/>
      <c r="FR24" s="61"/>
      <c r="FS24" s="61"/>
      <c r="FT24" s="61"/>
      <c r="FU24" s="61"/>
      <c r="FV24" s="61"/>
      <c r="FW24" s="61"/>
      <c r="FX24" s="61"/>
      <c r="FY24" s="61"/>
      <c r="FZ24" s="61"/>
      <c r="GA24" s="61"/>
      <c r="GB24" s="61"/>
      <c r="GC24" s="61"/>
      <c r="GD24" s="61"/>
      <c r="GE24" s="61"/>
      <c r="GF24" s="61"/>
      <c r="GG24" s="61"/>
      <c r="GH24" s="61"/>
      <c r="GI24" s="61"/>
      <c r="GJ24" s="61"/>
      <c r="GK24" s="61"/>
      <c r="GL24" s="61"/>
      <c r="GM24" s="61"/>
      <c r="GN24" s="61"/>
      <c r="GO24" s="61"/>
      <c r="GP24" s="61"/>
      <c r="GQ24" s="61"/>
      <c r="GR24" s="61"/>
      <c r="GS24" s="61"/>
      <c r="GT24" s="61"/>
      <c r="GU24" s="61"/>
      <c r="GV24" s="61"/>
      <c r="GW24" s="61"/>
      <c r="GX24" s="61"/>
      <c r="GY24" s="61"/>
    </row>
    <row r="25" spans="1:207" s="20" customFormat="1" x14ac:dyDescent="0.35">
      <c r="A25" s="22">
        <v>10</v>
      </c>
      <c r="B25" s="65" t="s">
        <v>224</v>
      </c>
      <c r="C25" s="65" t="s">
        <v>235</v>
      </c>
      <c r="D25" s="41" t="s">
        <v>154</v>
      </c>
      <c r="E25" s="41" t="s">
        <v>155</v>
      </c>
      <c r="F25" s="57" t="s">
        <v>61</v>
      </c>
      <c r="G25" s="85">
        <v>676406.66</v>
      </c>
      <c r="H25" s="85">
        <v>676406.66</v>
      </c>
      <c r="I25" s="85">
        <v>314.05</v>
      </c>
      <c r="J25" s="85">
        <v>485250.73</v>
      </c>
      <c r="K25" s="72">
        <v>50471.71</v>
      </c>
      <c r="L25" s="72">
        <v>103540.71</v>
      </c>
      <c r="M25" s="72">
        <v>74082.91</v>
      </c>
      <c r="N25" s="85">
        <v>747160.51</v>
      </c>
      <c r="O25" s="91">
        <v>1</v>
      </c>
      <c r="P25" s="86"/>
      <c r="Q25" s="85"/>
      <c r="R25" s="85"/>
      <c r="S25" s="89"/>
      <c r="T25" s="85"/>
      <c r="U25" s="85">
        <v>0</v>
      </c>
      <c r="V25" s="85">
        <v>676406.66</v>
      </c>
      <c r="W25" s="85">
        <v>0</v>
      </c>
      <c r="X25" s="89">
        <v>4.9999995564798255E-2</v>
      </c>
      <c r="Y25" s="85">
        <v>33814.449999999997</v>
      </c>
      <c r="Z25" s="85">
        <v>0</v>
      </c>
      <c r="AA25" s="85">
        <v>0</v>
      </c>
      <c r="AB25" s="85">
        <v>0</v>
      </c>
      <c r="AC25" s="72">
        <v>0</v>
      </c>
      <c r="AD25" s="72">
        <v>0</v>
      </c>
      <c r="AE25" s="72">
        <v>117.06</v>
      </c>
      <c r="AF25" s="72">
        <v>105.22</v>
      </c>
      <c r="AG25" s="72">
        <v>265.93</v>
      </c>
      <c r="AH25" s="72">
        <v>0</v>
      </c>
      <c r="AI25" s="72">
        <v>212.1</v>
      </c>
      <c r="AJ25" s="72">
        <v>0</v>
      </c>
      <c r="AK25" s="85">
        <v>13.98</v>
      </c>
      <c r="AL25" s="72">
        <v>0</v>
      </c>
      <c r="AM25" s="85">
        <v>0</v>
      </c>
      <c r="AN25" s="85">
        <v>1039.27</v>
      </c>
      <c r="AO25" s="71">
        <f t="shared" si="5"/>
        <v>0</v>
      </c>
      <c r="AP25" s="85">
        <v>0</v>
      </c>
      <c r="AQ25" s="85">
        <v>28000</v>
      </c>
      <c r="AR25" s="85">
        <v>0</v>
      </c>
      <c r="AS25" s="85">
        <v>0</v>
      </c>
      <c r="AT25" s="85">
        <v>6950.24</v>
      </c>
      <c r="AU25" s="85">
        <v>0</v>
      </c>
      <c r="AV25" s="85">
        <v>0</v>
      </c>
      <c r="AW25" s="85">
        <v>0</v>
      </c>
      <c r="AX25" s="85">
        <v>11</v>
      </c>
      <c r="AY25" s="85">
        <v>0</v>
      </c>
      <c r="AZ25" s="85">
        <v>0</v>
      </c>
      <c r="BA25" s="85">
        <v>0</v>
      </c>
      <c r="BB25" s="85">
        <v>-2</v>
      </c>
      <c r="BC25" s="85">
        <v>-1</v>
      </c>
      <c r="BD25" s="85">
        <v>0</v>
      </c>
      <c r="BE25" s="86">
        <f t="shared" si="6"/>
        <v>8</v>
      </c>
      <c r="BF25" s="85">
        <v>0</v>
      </c>
      <c r="BG25" s="85">
        <v>0</v>
      </c>
      <c r="BH25" s="85">
        <v>0</v>
      </c>
      <c r="BI25" s="72">
        <v>1</v>
      </c>
      <c r="BJ25" s="72">
        <v>0</v>
      </c>
      <c r="BK25" s="72">
        <v>0</v>
      </c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</row>
    <row r="26" spans="1:207" s="62" customFormat="1" x14ac:dyDescent="0.35">
      <c r="A26" s="80">
        <v>11</v>
      </c>
      <c r="B26" s="81" t="s">
        <v>192</v>
      </c>
      <c r="C26" s="81" t="s">
        <v>208</v>
      </c>
      <c r="D26" s="41" t="s">
        <v>156</v>
      </c>
      <c r="E26" s="41" t="s">
        <v>149</v>
      </c>
      <c r="F26" s="82" t="s">
        <v>113</v>
      </c>
      <c r="G26" s="85">
        <v>691093</v>
      </c>
      <c r="H26" s="85">
        <v>700308</v>
      </c>
      <c r="I26" s="85">
        <v>152</v>
      </c>
      <c r="J26" s="85">
        <v>77111</v>
      </c>
      <c r="K26" s="72">
        <v>211092</v>
      </c>
      <c r="L26" s="72">
        <v>193454</v>
      </c>
      <c r="M26" s="72">
        <v>148877</v>
      </c>
      <c r="N26" s="85">
        <v>704280</v>
      </c>
      <c r="O26" s="91">
        <v>2</v>
      </c>
      <c r="P26" s="86"/>
      <c r="Q26" s="85"/>
      <c r="R26" s="85"/>
      <c r="S26" s="89"/>
      <c r="T26" s="85"/>
      <c r="U26" s="85">
        <v>0</v>
      </c>
      <c r="V26" s="85">
        <v>691093</v>
      </c>
      <c r="W26" s="85">
        <v>0</v>
      </c>
      <c r="X26" s="89">
        <v>5.9999160749710963E-2</v>
      </c>
      <c r="Y26" s="85">
        <v>41465</v>
      </c>
      <c r="Z26" s="85">
        <v>0</v>
      </c>
      <c r="AA26" s="85">
        <v>0</v>
      </c>
      <c r="AB26" s="85">
        <v>5595</v>
      </c>
      <c r="AC26" s="72">
        <v>0</v>
      </c>
      <c r="AD26" s="72">
        <v>0</v>
      </c>
      <c r="AE26" s="72">
        <v>0</v>
      </c>
      <c r="AF26" s="72">
        <v>0</v>
      </c>
      <c r="AG26" s="72">
        <v>0</v>
      </c>
      <c r="AH26" s="72">
        <v>0</v>
      </c>
      <c r="AI26" s="72">
        <v>412</v>
      </c>
      <c r="AJ26" s="72">
        <v>290</v>
      </c>
      <c r="AK26" s="85">
        <v>0</v>
      </c>
      <c r="AL26" s="72">
        <v>0</v>
      </c>
      <c r="AM26" s="85">
        <v>0</v>
      </c>
      <c r="AN26" s="85">
        <v>7013</v>
      </c>
      <c r="AO26" s="71">
        <f t="shared" si="5"/>
        <v>0</v>
      </c>
      <c r="AP26" s="85">
        <v>0</v>
      </c>
      <c r="AQ26" s="85">
        <v>34555</v>
      </c>
      <c r="AR26" s="85">
        <v>7.95</v>
      </c>
      <c r="AS26" s="85">
        <v>0</v>
      </c>
      <c r="AT26" s="85">
        <v>8777</v>
      </c>
      <c r="AU26" s="85">
        <v>0</v>
      </c>
      <c r="AV26" s="85">
        <v>0</v>
      </c>
      <c r="AW26" s="85">
        <v>0</v>
      </c>
      <c r="AX26" s="85">
        <v>42</v>
      </c>
      <c r="AY26" s="85">
        <v>1</v>
      </c>
      <c r="AZ26" s="85">
        <v>0</v>
      </c>
      <c r="BA26" s="85">
        <v>0</v>
      </c>
      <c r="BB26" s="85">
        <v>-1</v>
      </c>
      <c r="BC26" s="85">
        <v>-10</v>
      </c>
      <c r="BD26" s="85">
        <v>0</v>
      </c>
      <c r="BE26" s="86">
        <f t="shared" si="6"/>
        <v>32</v>
      </c>
      <c r="BF26" s="85">
        <v>0</v>
      </c>
      <c r="BG26" s="85">
        <v>1</v>
      </c>
      <c r="BH26" s="85">
        <v>0</v>
      </c>
      <c r="BI26" s="72">
        <v>2</v>
      </c>
      <c r="BJ26" s="72">
        <v>7</v>
      </c>
      <c r="BK26" s="72">
        <v>0</v>
      </c>
      <c r="BL26" s="61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1"/>
      <c r="CA26" s="61"/>
      <c r="CB26" s="61"/>
      <c r="CC26" s="61"/>
      <c r="CD26" s="61"/>
      <c r="CE26" s="61"/>
      <c r="CF26" s="61"/>
      <c r="CG26" s="61"/>
      <c r="CH26" s="61"/>
      <c r="CI26" s="61"/>
      <c r="CJ26" s="61"/>
      <c r="CK26" s="61"/>
      <c r="CL26" s="61"/>
      <c r="CM26" s="61"/>
      <c r="CN26" s="61"/>
      <c r="CO26" s="61"/>
      <c r="CP26" s="61"/>
      <c r="CQ26" s="61"/>
      <c r="CR26" s="61"/>
      <c r="CS26" s="61"/>
      <c r="CT26" s="61"/>
      <c r="CU26" s="61"/>
      <c r="CV26" s="61"/>
      <c r="CW26" s="61"/>
      <c r="CX26" s="61"/>
      <c r="CY26" s="61"/>
      <c r="CZ26" s="61"/>
      <c r="DA26" s="61"/>
      <c r="DB26" s="61"/>
      <c r="DC26" s="61"/>
      <c r="DD26" s="61"/>
      <c r="DE26" s="61"/>
      <c r="DF26" s="61"/>
      <c r="DG26" s="61"/>
      <c r="DH26" s="61"/>
      <c r="DI26" s="61"/>
      <c r="DJ26" s="61"/>
      <c r="DK26" s="61"/>
      <c r="DL26" s="61"/>
      <c r="DM26" s="61"/>
      <c r="DN26" s="61"/>
      <c r="DO26" s="61"/>
      <c r="DP26" s="61"/>
      <c r="DQ26" s="61"/>
      <c r="DR26" s="61"/>
      <c r="DS26" s="61"/>
      <c r="DT26" s="61"/>
      <c r="DU26" s="61"/>
      <c r="DV26" s="61"/>
      <c r="DW26" s="61"/>
      <c r="DX26" s="61"/>
      <c r="DY26" s="61"/>
      <c r="DZ26" s="61"/>
      <c r="EA26" s="61"/>
      <c r="EB26" s="61"/>
      <c r="EC26" s="61"/>
      <c r="ED26" s="61"/>
      <c r="EE26" s="61"/>
      <c r="EF26" s="61"/>
      <c r="EG26" s="61"/>
      <c r="EH26" s="61"/>
      <c r="EI26" s="61"/>
      <c r="EJ26" s="61"/>
      <c r="EK26" s="61"/>
      <c r="EL26" s="61"/>
      <c r="EM26" s="61"/>
      <c r="EN26" s="61"/>
      <c r="EO26" s="61"/>
      <c r="EP26" s="61"/>
      <c r="EQ26" s="61"/>
      <c r="ER26" s="61"/>
      <c r="ES26" s="61"/>
      <c r="ET26" s="61"/>
      <c r="EU26" s="61"/>
      <c r="EV26" s="61"/>
      <c r="EW26" s="61"/>
      <c r="EX26" s="61"/>
      <c r="EY26" s="61"/>
      <c r="EZ26" s="61"/>
      <c r="FA26" s="61"/>
      <c r="FB26" s="61"/>
      <c r="FC26" s="61"/>
      <c r="FD26" s="61"/>
      <c r="FE26" s="61"/>
      <c r="FF26" s="61"/>
      <c r="FG26" s="61"/>
      <c r="FH26" s="61"/>
      <c r="FI26" s="61"/>
      <c r="FJ26" s="61"/>
      <c r="FK26" s="61"/>
      <c r="FL26" s="61"/>
      <c r="FM26" s="61"/>
      <c r="FN26" s="61"/>
      <c r="FO26" s="61"/>
      <c r="FP26" s="61"/>
      <c r="FQ26" s="61"/>
      <c r="FR26" s="61"/>
      <c r="FS26" s="61"/>
      <c r="FT26" s="61"/>
      <c r="FU26" s="61"/>
      <c r="FV26" s="61"/>
      <c r="FW26" s="61"/>
      <c r="FX26" s="61"/>
      <c r="FY26" s="61"/>
      <c r="FZ26" s="61"/>
      <c r="GA26" s="61"/>
      <c r="GB26" s="61"/>
      <c r="GC26" s="61"/>
      <c r="GD26" s="61"/>
      <c r="GE26" s="61"/>
      <c r="GF26" s="61"/>
      <c r="GG26" s="61"/>
      <c r="GH26" s="61"/>
      <c r="GI26" s="61"/>
      <c r="GJ26" s="61"/>
      <c r="GK26" s="61"/>
      <c r="GL26" s="61"/>
      <c r="GM26" s="61"/>
      <c r="GN26" s="61"/>
      <c r="GO26" s="61"/>
      <c r="GP26" s="61"/>
      <c r="GQ26" s="61"/>
      <c r="GR26" s="61"/>
      <c r="GS26" s="61"/>
      <c r="GT26" s="61"/>
      <c r="GU26" s="61"/>
      <c r="GV26" s="61"/>
      <c r="GW26" s="61"/>
      <c r="GX26" s="61"/>
      <c r="GY26" s="61"/>
    </row>
    <row r="27" spans="1:207" s="20" customFormat="1" x14ac:dyDescent="0.35">
      <c r="A27" s="22">
        <v>11</v>
      </c>
      <c r="B27" s="23" t="s">
        <v>176</v>
      </c>
      <c r="C27" s="23" t="s">
        <v>197</v>
      </c>
      <c r="D27" s="41" t="s">
        <v>157</v>
      </c>
      <c r="E27" s="41" t="s">
        <v>144</v>
      </c>
      <c r="F27" s="57" t="s">
        <v>113</v>
      </c>
      <c r="G27" s="85">
        <v>2922258.91</v>
      </c>
      <c r="H27" s="85">
        <v>2922258.91</v>
      </c>
      <c r="I27" s="85">
        <v>10818.21</v>
      </c>
      <c r="J27" s="85">
        <v>1892623.62</v>
      </c>
      <c r="K27" s="72">
        <v>102200.21</v>
      </c>
      <c r="L27" s="72">
        <v>464712.8</v>
      </c>
      <c r="M27" s="72">
        <v>328164.57</v>
      </c>
      <c r="N27" s="85">
        <v>2966060.3</v>
      </c>
      <c r="O27" s="91">
        <v>0.03</v>
      </c>
      <c r="P27" s="86"/>
      <c r="Q27" s="85"/>
      <c r="R27" s="85"/>
      <c r="S27" s="89"/>
      <c r="T27" s="85"/>
      <c r="U27" s="85">
        <v>10466.740000000224</v>
      </c>
      <c r="V27" s="85">
        <v>2275135.7400000002</v>
      </c>
      <c r="W27" s="85">
        <v>636656.43000000005</v>
      </c>
      <c r="X27" s="89">
        <v>6.125409355709615E-2</v>
      </c>
      <c r="Y27" s="85">
        <v>178359.1</v>
      </c>
      <c r="Z27" s="85">
        <v>0</v>
      </c>
      <c r="AA27" s="85">
        <v>0</v>
      </c>
      <c r="AB27" s="85">
        <v>17051.759999999998</v>
      </c>
      <c r="AC27" s="72">
        <v>1249.1099999999999</v>
      </c>
      <c r="AD27" s="72">
        <v>2511.84</v>
      </c>
      <c r="AE27" s="72">
        <v>6157.78</v>
      </c>
      <c r="AF27" s="72">
        <v>1832.13</v>
      </c>
      <c r="AG27" s="72">
        <v>1774.38</v>
      </c>
      <c r="AH27" s="72">
        <v>0</v>
      </c>
      <c r="AI27" s="72">
        <v>2433</v>
      </c>
      <c r="AJ27" s="72">
        <v>700</v>
      </c>
      <c r="AK27" s="85">
        <v>0</v>
      </c>
      <c r="AL27" s="72">
        <v>0</v>
      </c>
      <c r="AM27" s="85">
        <v>2172.3200000000002</v>
      </c>
      <c r="AN27" s="85">
        <v>48200.45</v>
      </c>
      <c r="AO27" s="71">
        <f t="shared" si="5"/>
        <v>4.5068458904429322E-2</v>
      </c>
      <c r="AP27" s="85">
        <v>0</v>
      </c>
      <c r="AQ27" s="85">
        <v>145589.60999999999</v>
      </c>
      <c r="AR27" s="85">
        <v>0</v>
      </c>
      <c r="AS27" s="85">
        <v>0</v>
      </c>
      <c r="AT27" s="85">
        <v>16045.48</v>
      </c>
      <c r="AU27" s="85">
        <v>0</v>
      </c>
      <c r="AV27" s="85">
        <v>0</v>
      </c>
      <c r="AW27" s="85">
        <v>0</v>
      </c>
      <c r="AX27" s="85">
        <v>77</v>
      </c>
      <c r="AY27" s="85">
        <v>0</v>
      </c>
      <c r="AZ27" s="85">
        <v>0</v>
      </c>
      <c r="BA27" s="85">
        <v>-1</v>
      </c>
      <c r="BB27" s="85">
        <v>-3</v>
      </c>
      <c r="BC27" s="85">
        <v>-17</v>
      </c>
      <c r="BD27" s="85">
        <v>0</v>
      </c>
      <c r="BE27" s="86">
        <f t="shared" si="6"/>
        <v>56</v>
      </c>
      <c r="BF27" s="85">
        <v>0</v>
      </c>
      <c r="BG27" s="85">
        <v>0</v>
      </c>
      <c r="BH27" s="85">
        <v>1</v>
      </c>
      <c r="BI27" s="72">
        <v>12</v>
      </c>
      <c r="BJ27" s="72">
        <v>1</v>
      </c>
      <c r="BK27" s="72">
        <v>3</v>
      </c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</row>
    <row r="28" spans="1:207" s="62" customFormat="1" x14ac:dyDescent="0.35">
      <c r="A28" s="58">
        <v>12</v>
      </c>
      <c r="B28" s="59" t="s">
        <v>125</v>
      </c>
      <c r="C28" s="59" t="s">
        <v>209</v>
      </c>
      <c r="D28" s="41" t="s">
        <v>158</v>
      </c>
      <c r="E28" s="41" t="s">
        <v>159</v>
      </c>
      <c r="F28" s="63" t="s">
        <v>59</v>
      </c>
      <c r="G28" s="72">
        <v>1151084.43</v>
      </c>
      <c r="H28" s="72">
        <v>1151084.43</v>
      </c>
      <c r="I28" s="72">
        <v>139892.07999999999</v>
      </c>
      <c r="J28" s="72">
        <v>50901.5</v>
      </c>
      <c r="K28" s="72">
        <v>69381.490000000005</v>
      </c>
      <c r="L28" s="72">
        <v>745094.73</v>
      </c>
      <c r="M28" s="72">
        <v>351298.15</v>
      </c>
      <c r="N28" s="72">
        <v>1396208.88</v>
      </c>
      <c r="O28" s="92">
        <v>5</v>
      </c>
      <c r="P28" s="72">
        <v>126927.44999999995</v>
      </c>
      <c r="Q28" s="72">
        <v>1269281.43</v>
      </c>
      <c r="R28" s="72">
        <v>0</v>
      </c>
      <c r="S28" s="93">
        <v>9.9999997636457977E-2</v>
      </c>
      <c r="T28" s="72">
        <v>126927.45</v>
      </c>
      <c r="U28" s="72"/>
      <c r="V28" s="72"/>
      <c r="W28" s="72"/>
      <c r="X28" s="93"/>
      <c r="Y28" s="72"/>
      <c r="Z28" s="72">
        <v>0</v>
      </c>
      <c r="AA28" s="72">
        <v>0</v>
      </c>
      <c r="AB28" s="72">
        <v>12778.09</v>
      </c>
      <c r="AC28" s="72">
        <v>968.87</v>
      </c>
      <c r="AD28" s="72">
        <v>2308.79</v>
      </c>
      <c r="AE28" s="72">
        <v>2070</v>
      </c>
      <c r="AF28" s="72">
        <v>0</v>
      </c>
      <c r="AG28" s="72">
        <v>3562.15</v>
      </c>
      <c r="AH28" s="72">
        <v>0</v>
      </c>
      <c r="AI28" s="72">
        <v>1210.6299999999999</v>
      </c>
      <c r="AJ28" s="72">
        <v>1253.3900000000001</v>
      </c>
      <c r="AK28" s="72">
        <v>475.33</v>
      </c>
      <c r="AL28" s="72">
        <v>1260.08</v>
      </c>
      <c r="AM28" s="72">
        <v>0</v>
      </c>
      <c r="AN28" s="72">
        <v>31256.39</v>
      </c>
      <c r="AO28" s="94">
        <v>0</v>
      </c>
      <c r="AP28" s="72">
        <v>0</v>
      </c>
      <c r="AQ28" s="72">
        <v>57554.22</v>
      </c>
      <c r="AR28" s="72">
        <v>0</v>
      </c>
      <c r="AS28" s="72">
        <v>0</v>
      </c>
      <c r="AT28" s="72">
        <v>51219.23</v>
      </c>
      <c r="AU28" s="72">
        <v>0</v>
      </c>
      <c r="AV28" s="72">
        <v>0</v>
      </c>
      <c r="AW28" s="72">
        <v>0</v>
      </c>
      <c r="AX28" s="72">
        <v>67</v>
      </c>
      <c r="AY28" s="72">
        <v>4</v>
      </c>
      <c r="AZ28" s="72">
        <v>0</v>
      </c>
      <c r="BA28" s="72">
        <v>0</v>
      </c>
      <c r="BB28" s="72">
        <v>-3</v>
      </c>
      <c r="BC28" s="72">
        <v>-14</v>
      </c>
      <c r="BD28" s="72">
        <v>0</v>
      </c>
      <c r="BE28" s="72">
        <f t="shared" si="6"/>
        <v>54</v>
      </c>
      <c r="BF28" s="72">
        <v>0</v>
      </c>
      <c r="BG28" s="72">
        <v>4</v>
      </c>
      <c r="BH28" s="72">
        <v>0</v>
      </c>
      <c r="BI28" s="72">
        <v>7</v>
      </c>
      <c r="BJ28" s="72">
        <v>1</v>
      </c>
      <c r="BK28" s="72">
        <v>2</v>
      </c>
      <c r="BL28" s="61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61"/>
      <c r="BY28" s="61"/>
      <c r="BZ28" s="61"/>
      <c r="CA28" s="61"/>
      <c r="CB28" s="61"/>
      <c r="CC28" s="61"/>
      <c r="CD28" s="61"/>
      <c r="CE28" s="61"/>
      <c r="CF28" s="61"/>
      <c r="CG28" s="61"/>
      <c r="CH28" s="61"/>
      <c r="CI28" s="61"/>
      <c r="CJ28" s="61"/>
      <c r="CK28" s="61"/>
      <c r="CL28" s="61"/>
      <c r="CM28" s="61"/>
      <c r="CN28" s="61"/>
      <c r="CO28" s="61"/>
      <c r="CP28" s="61"/>
      <c r="CQ28" s="61"/>
      <c r="CR28" s="61"/>
      <c r="CS28" s="61"/>
      <c r="CT28" s="61"/>
      <c r="CU28" s="61"/>
      <c r="CV28" s="61"/>
      <c r="CW28" s="61"/>
      <c r="CX28" s="61"/>
      <c r="CY28" s="61"/>
      <c r="CZ28" s="61"/>
      <c r="DA28" s="61"/>
      <c r="DB28" s="61"/>
      <c r="DC28" s="61"/>
      <c r="DD28" s="61"/>
      <c r="DE28" s="61"/>
      <c r="DF28" s="61"/>
      <c r="DG28" s="61"/>
      <c r="DH28" s="61"/>
      <c r="DI28" s="61"/>
      <c r="DJ28" s="61"/>
      <c r="DK28" s="61"/>
      <c r="DL28" s="61"/>
      <c r="DM28" s="61"/>
      <c r="DN28" s="61"/>
      <c r="DO28" s="61"/>
      <c r="DP28" s="61"/>
      <c r="DQ28" s="61"/>
      <c r="DR28" s="61"/>
      <c r="DS28" s="61"/>
      <c r="DT28" s="61"/>
      <c r="DU28" s="61"/>
      <c r="DV28" s="61"/>
      <c r="DW28" s="61"/>
      <c r="DX28" s="61"/>
      <c r="DY28" s="61"/>
      <c r="DZ28" s="61"/>
      <c r="EA28" s="61"/>
      <c r="EB28" s="61"/>
      <c r="EC28" s="61"/>
      <c r="ED28" s="61"/>
      <c r="EE28" s="61"/>
      <c r="EF28" s="61"/>
      <c r="EG28" s="61"/>
      <c r="EH28" s="61"/>
      <c r="EI28" s="61"/>
      <c r="EJ28" s="61"/>
      <c r="EK28" s="61"/>
      <c r="EL28" s="61"/>
      <c r="EM28" s="61"/>
      <c r="EN28" s="61"/>
      <c r="EO28" s="61"/>
      <c r="EP28" s="61"/>
      <c r="EQ28" s="61"/>
      <c r="ER28" s="61"/>
      <c r="ES28" s="61"/>
      <c r="ET28" s="61"/>
      <c r="EU28" s="61"/>
      <c r="EV28" s="61"/>
      <c r="EW28" s="61"/>
      <c r="EX28" s="61"/>
      <c r="EY28" s="61"/>
      <c r="EZ28" s="61"/>
      <c r="FA28" s="61"/>
      <c r="FB28" s="61"/>
      <c r="FC28" s="61"/>
      <c r="FD28" s="61"/>
      <c r="FE28" s="61"/>
      <c r="FF28" s="61"/>
      <c r="FG28" s="61"/>
      <c r="FH28" s="61"/>
      <c r="FI28" s="61"/>
      <c r="FJ28" s="61"/>
      <c r="FK28" s="61"/>
      <c r="FL28" s="61"/>
      <c r="FM28" s="61"/>
      <c r="FN28" s="61"/>
      <c r="FO28" s="61"/>
      <c r="FP28" s="61"/>
      <c r="FQ28" s="61"/>
      <c r="FR28" s="61"/>
      <c r="FS28" s="61"/>
      <c r="FT28" s="61"/>
      <c r="FU28" s="61"/>
      <c r="FV28" s="61"/>
      <c r="FW28" s="61"/>
      <c r="FX28" s="61"/>
      <c r="FY28" s="61"/>
      <c r="FZ28" s="61"/>
      <c r="GA28" s="61"/>
      <c r="GB28" s="61"/>
      <c r="GC28" s="61"/>
      <c r="GD28" s="61"/>
      <c r="GE28" s="61"/>
      <c r="GF28" s="61"/>
      <c r="GG28" s="61"/>
      <c r="GH28" s="61"/>
      <c r="GI28" s="61"/>
      <c r="GJ28" s="61"/>
      <c r="GK28" s="61"/>
      <c r="GL28" s="61"/>
      <c r="GM28" s="61"/>
      <c r="GN28" s="61"/>
      <c r="GO28" s="61"/>
      <c r="GP28" s="61"/>
      <c r="GQ28" s="61"/>
      <c r="GR28" s="61"/>
      <c r="GS28" s="61"/>
      <c r="GT28" s="61"/>
      <c r="GU28" s="61"/>
      <c r="GV28" s="61"/>
      <c r="GW28" s="61"/>
      <c r="GX28" s="61"/>
      <c r="GY28" s="61"/>
    </row>
    <row r="29" spans="1:207" s="20" customFormat="1" x14ac:dyDescent="0.35">
      <c r="A29" s="22">
        <v>13</v>
      </c>
      <c r="B29" s="23" t="s">
        <v>126</v>
      </c>
      <c r="C29" s="23" t="s">
        <v>210</v>
      </c>
      <c r="D29" s="41" t="s">
        <v>160</v>
      </c>
      <c r="E29" s="41"/>
      <c r="F29" s="57" t="s">
        <v>72</v>
      </c>
      <c r="G29" s="85">
        <v>1623669.42</v>
      </c>
      <c r="H29" s="85">
        <v>1662117.15</v>
      </c>
      <c r="I29" s="85">
        <v>30978.62</v>
      </c>
      <c r="J29" s="85">
        <v>1144512.8899999999</v>
      </c>
      <c r="K29" s="72">
        <v>33087.29</v>
      </c>
      <c r="L29" s="72">
        <v>168096.52</v>
      </c>
      <c r="M29" s="72">
        <v>9669.68</v>
      </c>
      <c r="N29" s="85">
        <v>1461203.72</v>
      </c>
      <c r="O29" s="91">
        <v>2.74</v>
      </c>
      <c r="P29" s="86">
        <v>18305.60999999987</v>
      </c>
      <c r="Q29" s="85">
        <v>1442898.11</v>
      </c>
      <c r="R29" s="85">
        <v>0</v>
      </c>
      <c r="S29" s="89">
        <v>9.999999930695036E-2</v>
      </c>
      <c r="T29" s="85">
        <v>87531.73</v>
      </c>
      <c r="U29" s="85"/>
      <c r="V29" s="85"/>
      <c r="W29" s="85"/>
      <c r="X29" s="89"/>
      <c r="Y29" s="85"/>
      <c r="Z29" s="85">
        <v>123384.34</v>
      </c>
      <c r="AA29" s="85">
        <v>0</v>
      </c>
      <c r="AB29" s="85">
        <v>29659.88</v>
      </c>
      <c r="AC29" s="72">
        <v>0</v>
      </c>
      <c r="AD29" s="72">
        <v>0</v>
      </c>
      <c r="AE29" s="72">
        <v>0</v>
      </c>
      <c r="AF29" s="72">
        <v>0</v>
      </c>
      <c r="AG29" s="72">
        <v>0</v>
      </c>
      <c r="AH29" s="72">
        <v>0</v>
      </c>
      <c r="AI29" s="72">
        <v>332.28999999999996</v>
      </c>
      <c r="AJ29" s="72">
        <v>0</v>
      </c>
      <c r="AK29" s="85">
        <v>0</v>
      </c>
      <c r="AL29" s="72">
        <v>0</v>
      </c>
      <c r="AM29" s="85">
        <v>29992.17</v>
      </c>
      <c r="AN29" s="85">
        <v>30812.43</v>
      </c>
      <c r="AO29" s="71">
        <f t="shared" si="5"/>
        <v>0.97337892532331916</v>
      </c>
      <c r="AP29" s="85">
        <v>0</v>
      </c>
      <c r="AQ29" s="85">
        <v>75024.91</v>
      </c>
      <c r="AR29" s="85">
        <v>0</v>
      </c>
      <c r="AS29" s="85">
        <v>0</v>
      </c>
      <c r="AT29" s="85">
        <v>10</v>
      </c>
      <c r="AU29" s="85">
        <v>0</v>
      </c>
      <c r="AV29" s="85">
        <v>0</v>
      </c>
      <c r="AW29" s="85">
        <v>0</v>
      </c>
      <c r="AX29" s="85">
        <v>70</v>
      </c>
      <c r="AY29" s="85">
        <v>4</v>
      </c>
      <c r="AZ29" s="85">
        <v>0</v>
      </c>
      <c r="BA29" s="85">
        <v>0</v>
      </c>
      <c r="BB29" s="85">
        <v>-7</v>
      </c>
      <c r="BC29" s="85">
        <v>-17</v>
      </c>
      <c r="BD29" s="85">
        <v>0</v>
      </c>
      <c r="BE29" s="86">
        <f t="shared" si="6"/>
        <v>50</v>
      </c>
      <c r="BF29" s="85">
        <v>0</v>
      </c>
      <c r="BG29" s="85">
        <v>6</v>
      </c>
      <c r="BH29" s="85">
        <v>0</v>
      </c>
      <c r="BI29" s="72">
        <v>8</v>
      </c>
      <c r="BJ29" s="72">
        <v>2</v>
      </c>
      <c r="BK29" s="72">
        <v>1</v>
      </c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</row>
    <row r="30" spans="1:207" s="62" customFormat="1" x14ac:dyDescent="0.35">
      <c r="A30" s="58">
        <v>13</v>
      </c>
      <c r="B30" s="59" t="s">
        <v>127</v>
      </c>
      <c r="C30" s="59" t="s">
        <v>211</v>
      </c>
      <c r="D30" s="41" t="s">
        <v>161</v>
      </c>
      <c r="E30" s="41" t="s">
        <v>162</v>
      </c>
      <c r="F30" s="63" t="s">
        <v>17</v>
      </c>
      <c r="G30" s="85">
        <v>1662511.11</v>
      </c>
      <c r="H30" s="85">
        <v>1762113.66</v>
      </c>
      <c r="I30" s="85">
        <v>269233.3</v>
      </c>
      <c r="J30" s="85">
        <v>798730.1</v>
      </c>
      <c r="K30" s="72">
        <v>82230.14</v>
      </c>
      <c r="L30" s="72">
        <v>237730.63</v>
      </c>
      <c r="M30" s="72">
        <v>56310.55</v>
      </c>
      <c r="N30" s="85">
        <v>1385297.9</v>
      </c>
      <c r="O30" s="91">
        <v>2.57</v>
      </c>
      <c r="P30" s="86"/>
      <c r="Q30" s="85"/>
      <c r="R30" s="85"/>
      <c r="S30" s="89"/>
      <c r="T30" s="85"/>
      <c r="U30" s="85">
        <v>130025.31000000006</v>
      </c>
      <c r="V30" s="85">
        <v>1253766.8700000001</v>
      </c>
      <c r="W30" s="85">
        <v>278718.93</v>
      </c>
      <c r="X30" s="89">
        <v>6.6815685992000703E-2</v>
      </c>
      <c r="Y30" s="85">
        <v>109496.82</v>
      </c>
      <c r="Z30" s="85">
        <v>2347799.7799999998</v>
      </c>
      <c r="AA30" s="85">
        <v>0</v>
      </c>
      <c r="AB30" s="85">
        <v>0</v>
      </c>
      <c r="AC30" s="72">
        <v>0</v>
      </c>
      <c r="AD30" s="72">
        <v>0</v>
      </c>
      <c r="AE30" s="72">
        <v>0</v>
      </c>
      <c r="AF30" s="72">
        <v>7451.75</v>
      </c>
      <c r="AG30" s="72">
        <v>2400</v>
      </c>
      <c r="AH30" s="72">
        <v>0</v>
      </c>
      <c r="AI30" s="72">
        <v>2105.41</v>
      </c>
      <c r="AJ30" s="72">
        <v>3024.61</v>
      </c>
      <c r="AK30" s="85">
        <v>0</v>
      </c>
      <c r="AL30" s="72">
        <v>-130</v>
      </c>
      <c r="AM30" s="85">
        <v>3474.67</v>
      </c>
      <c r="AN30" s="85">
        <v>26952.44</v>
      </c>
      <c r="AO30" s="71">
        <f t="shared" si="5"/>
        <v>0.12891856915366476</v>
      </c>
      <c r="AP30" s="85">
        <v>0</v>
      </c>
      <c r="AQ30" s="85">
        <v>182344.41</v>
      </c>
      <c r="AR30" s="85">
        <v>0</v>
      </c>
      <c r="AS30" s="85">
        <v>0</v>
      </c>
      <c r="AT30" s="85">
        <v>127.82</v>
      </c>
      <c r="AU30" s="85">
        <v>0</v>
      </c>
      <c r="AV30" s="85">
        <v>0</v>
      </c>
      <c r="AW30" s="85">
        <v>0</v>
      </c>
      <c r="AX30" s="85">
        <v>27</v>
      </c>
      <c r="AY30" s="85">
        <v>4</v>
      </c>
      <c r="AZ30" s="85">
        <v>1</v>
      </c>
      <c r="BA30" s="85">
        <v>-3</v>
      </c>
      <c r="BB30" s="85">
        <v>-3</v>
      </c>
      <c r="BC30" s="85">
        <v>-3</v>
      </c>
      <c r="BD30" s="85">
        <v>0</v>
      </c>
      <c r="BE30" s="86">
        <f t="shared" si="6"/>
        <v>23</v>
      </c>
      <c r="BF30" s="85">
        <v>0</v>
      </c>
      <c r="BG30" s="85">
        <v>2</v>
      </c>
      <c r="BH30" s="85">
        <v>0</v>
      </c>
      <c r="BI30" s="72">
        <v>0</v>
      </c>
      <c r="BJ30" s="72">
        <v>1</v>
      </c>
      <c r="BK30" s="72">
        <v>0</v>
      </c>
      <c r="BL30" s="61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1"/>
      <c r="CA30" s="61"/>
      <c r="CB30" s="61"/>
      <c r="CC30" s="61"/>
      <c r="CD30" s="61"/>
      <c r="CE30" s="61"/>
      <c r="CF30" s="61"/>
      <c r="CG30" s="61"/>
      <c r="CH30" s="61"/>
      <c r="CI30" s="61"/>
      <c r="CJ30" s="61"/>
      <c r="CK30" s="61"/>
      <c r="CL30" s="61"/>
      <c r="CM30" s="61"/>
      <c r="CN30" s="61"/>
      <c r="CO30" s="61"/>
      <c r="CP30" s="61"/>
      <c r="CQ30" s="61"/>
      <c r="CR30" s="61"/>
      <c r="CS30" s="61"/>
      <c r="CT30" s="61"/>
      <c r="CU30" s="61"/>
      <c r="CV30" s="61"/>
      <c r="CW30" s="61"/>
      <c r="CX30" s="61"/>
      <c r="CY30" s="61"/>
      <c r="CZ30" s="61"/>
      <c r="DA30" s="61"/>
      <c r="DB30" s="61"/>
      <c r="DC30" s="61"/>
      <c r="DD30" s="61"/>
      <c r="DE30" s="61"/>
      <c r="DF30" s="61"/>
      <c r="DG30" s="61"/>
      <c r="DH30" s="61"/>
      <c r="DI30" s="61"/>
      <c r="DJ30" s="61"/>
      <c r="DK30" s="61"/>
      <c r="DL30" s="61"/>
      <c r="DM30" s="61"/>
      <c r="DN30" s="61"/>
      <c r="DO30" s="61"/>
      <c r="DP30" s="61"/>
      <c r="DQ30" s="61"/>
      <c r="DR30" s="61"/>
      <c r="DS30" s="61"/>
      <c r="DT30" s="61"/>
      <c r="DU30" s="61"/>
      <c r="DV30" s="61"/>
      <c r="DW30" s="61"/>
      <c r="DX30" s="61"/>
      <c r="DY30" s="61"/>
      <c r="DZ30" s="61"/>
      <c r="EA30" s="61"/>
      <c r="EB30" s="61"/>
      <c r="EC30" s="61"/>
      <c r="ED30" s="61"/>
      <c r="EE30" s="61"/>
      <c r="EF30" s="61"/>
      <c r="EG30" s="61"/>
      <c r="EH30" s="61"/>
      <c r="EI30" s="61"/>
      <c r="EJ30" s="61"/>
      <c r="EK30" s="61"/>
      <c r="EL30" s="61"/>
      <c r="EM30" s="61"/>
      <c r="EN30" s="61"/>
      <c r="EO30" s="61"/>
      <c r="EP30" s="61"/>
      <c r="EQ30" s="61"/>
      <c r="ER30" s="61"/>
      <c r="ES30" s="61"/>
      <c r="ET30" s="61"/>
      <c r="EU30" s="61"/>
      <c r="EV30" s="61"/>
      <c r="EW30" s="61"/>
      <c r="EX30" s="61"/>
      <c r="EY30" s="61"/>
      <c r="EZ30" s="61"/>
      <c r="FA30" s="61"/>
      <c r="FB30" s="61"/>
      <c r="FC30" s="61"/>
      <c r="FD30" s="61"/>
      <c r="FE30" s="61"/>
      <c r="FF30" s="61"/>
      <c r="FG30" s="61"/>
      <c r="FH30" s="61"/>
      <c r="FI30" s="61"/>
      <c r="FJ30" s="61"/>
      <c r="FK30" s="61"/>
      <c r="FL30" s="61"/>
      <c r="FM30" s="61"/>
      <c r="FN30" s="61"/>
      <c r="FO30" s="61"/>
      <c r="FP30" s="61"/>
      <c r="FQ30" s="61"/>
      <c r="FR30" s="61"/>
      <c r="FS30" s="61"/>
      <c r="FT30" s="61"/>
      <c r="FU30" s="61"/>
      <c r="FV30" s="61"/>
      <c r="FW30" s="61"/>
      <c r="FX30" s="61"/>
      <c r="FY30" s="61"/>
      <c r="FZ30" s="61"/>
      <c r="GA30" s="61"/>
      <c r="GB30" s="61"/>
      <c r="GC30" s="61"/>
      <c r="GD30" s="61"/>
      <c r="GE30" s="61"/>
      <c r="GF30" s="61"/>
      <c r="GG30" s="61"/>
      <c r="GH30" s="61"/>
      <c r="GI30" s="61"/>
      <c r="GJ30" s="61"/>
      <c r="GK30" s="61"/>
      <c r="GL30" s="61"/>
      <c r="GM30" s="61"/>
      <c r="GN30" s="61"/>
      <c r="GO30" s="61"/>
      <c r="GP30" s="61"/>
      <c r="GQ30" s="61"/>
      <c r="GR30" s="61"/>
      <c r="GS30" s="61"/>
      <c r="GT30" s="61"/>
      <c r="GU30" s="61"/>
      <c r="GV30" s="61"/>
      <c r="GW30" s="61"/>
      <c r="GX30" s="61"/>
      <c r="GY30" s="61"/>
    </row>
    <row r="31" spans="1:207" s="20" customFormat="1" x14ac:dyDescent="0.35">
      <c r="A31" s="22">
        <v>17</v>
      </c>
      <c r="B31" s="23" t="s">
        <v>128</v>
      </c>
      <c r="C31" s="41" t="s">
        <v>212</v>
      </c>
      <c r="D31" s="41" t="s">
        <v>163</v>
      </c>
      <c r="E31" s="41" t="s">
        <v>139</v>
      </c>
      <c r="F31" s="57" t="s">
        <v>24</v>
      </c>
      <c r="G31" s="85">
        <v>283710.87</v>
      </c>
      <c r="H31" s="85">
        <v>283710.87</v>
      </c>
      <c r="I31" s="85">
        <v>18857.52</v>
      </c>
      <c r="J31" s="85">
        <v>145527.01999999999</v>
      </c>
      <c r="K31" s="72">
        <v>8005.76</v>
      </c>
      <c r="L31" s="72">
        <v>56009.87</v>
      </c>
      <c r="M31" s="72">
        <v>25938.68</v>
      </c>
      <c r="N31" s="85">
        <v>263852.40999999997</v>
      </c>
      <c r="O31" s="91">
        <v>1</v>
      </c>
      <c r="P31" s="86"/>
      <c r="Q31" s="85"/>
      <c r="R31" s="85"/>
      <c r="S31" s="89"/>
      <c r="T31" s="85"/>
      <c r="U31" s="85">
        <v>0</v>
      </c>
      <c r="V31" s="85">
        <v>283710.87</v>
      </c>
      <c r="W31" s="85">
        <v>0</v>
      </c>
      <c r="X31" s="89">
        <v>0.10000001057414544</v>
      </c>
      <c r="Y31" s="85">
        <v>28371.08</v>
      </c>
      <c r="Z31" s="85">
        <v>0</v>
      </c>
      <c r="AA31" s="85">
        <v>0</v>
      </c>
      <c r="AB31" s="85">
        <v>0</v>
      </c>
      <c r="AC31" s="72">
        <v>0</v>
      </c>
      <c r="AD31" s="72">
        <v>0</v>
      </c>
      <c r="AE31" s="72">
        <v>1065.96</v>
      </c>
      <c r="AF31" s="72">
        <v>0</v>
      </c>
      <c r="AG31" s="72">
        <v>567.41999999999996</v>
      </c>
      <c r="AH31" s="72">
        <v>4986.96</v>
      </c>
      <c r="AI31" s="72">
        <v>3927.29</v>
      </c>
      <c r="AJ31" s="72">
        <v>0</v>
      </c>
      <c r="AK31" s="85">
        <v>0</v>
      </c>
      <c r="AL31" s="72">
        <v>0</v>
      </c>
      <c r="AM31" s="85">
        <v>0</v>
      </c>
      <c r="AN31" s="85">
        <v>10888.94</v>
      </c>
      <c r="AO31" s="71">
        <f t="shared" si="5"/>
        <v>0</v>
      </c>
      <c r="AP31" s="85">
        <v>0</v>
      </c>
      <c r="AQ31" s="85">
        <v>13242.66</v>
      </c>
      <c r="AR31" s="85">
        <v>0</v>
      </c>
      <c r="AS31" s="85">
        <v>0</v>
      </c>
      <c r="AT31" s="85">
        <v>26976.58</v>
      </c>
      <c r="AU31" s="85">
        <v>0</v>
      </c>
      <c r="AV31" s="85">
        <v>0</v>
      </c>
      <c r="AW31" s="85">
        <v>0</v>
      </c>
      <c r="AX31" s="85">
        <v>7</v>
      </c>
      <c r="AY31" s="85">
        <v>2</v>
      </c>
      <c r="AZ31" s="85">
        <v>0</v>
      </c>
      <c r="BA31" s="85">
        <v>0</v>
      </c>
      <c r="BB31" s="85">
        <v>-3</v>
      </c>
      <c r="BC31" s="85">
        <v>0</v>
      </c>
      <c r="BD31" s="85">
        <v>0</v>
      </c>
      <c r="BE31" s="86">
        <f t="shared" si="6"/>
        <v>6</v>
      </c>
      <c r="BF31" s="85">
        <v>0</v>
      </c>
      <c r="BG31" s="85">
        <v>0</v>
      </c>
      <c r="BH31" s="85">
        <v>0</v>
      </c>
      <c r="BI31" s="72">
        <v>0</v>
      </c>
      <c r="BJ31" s="72">
        <v>0</v>
      </c>
      <c r="BK31" s="72">
        <v>0</v>
      </c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</row>
    <row r="32" spans="1:207" s="64" customFormat="1" x14ac:dyDescent="0.35">
      <c r="A32" s="58">
        <v>17</v>
      </c>
      <c r="B32" s="59" t="s">
        <v>232</v>
      </c>
      <c r="C32" s="59" t="s">
        <v>207</v>
      </c>
      <c r="D32" s="41" t="s">
        <v>164</v>
      </c>
      <c r="E32" s="41" t="s">
        <v>149</v>
      </c>
      <c r="F32" s="63" t="s">
        <v>225</v>
      </c>
      <c r="G32" s="85">
        <v>2346462.62</v>
      </c>
      <c r="H32" s="85">
        <v>2346462.62</v>
      </c>
      <c r="I32" s="85">
        <v>866445.97</v>
      </c>
      <c r="J32" s="85">
        <v>1068268.21</v>
      </c>
      <c r="K32" s="72">
        <v>90453.8</v>
      </c>
      <c r="L32" s="72">
        <v>295427.65999999997</v>
      </c>
      <c r="M32" s="72">
        <v>30623.97</v>
      </c>
      <c r="N32" s="85">
        <v>1539562.94</v>
      </c>
      <c r="O32" s="91">
        <v>1.38</v>
      </c>
      <c r="P32" s="86"/>
      <c r="Q32" s="85"/>
      <c r="R32" s="85"/>
      <c r="S32" s="89"/>
      <c r="T32" s="85"/>
      <c r="U32" s="85">
        <v>866445.9700000002</v>
      </c>
      <c r="V32" s="85">
        <v>207776.22</v>
      </c>
      <c r="W32" s="85">
        <v>1272240.43</v>
      </c>
      <c r="X32" s="89">
        <v>3.7019387585943711E-2</v>
      </c>
      <c r="Y32" s="85">
        <v>54789.3</v>
      </c>
      <c r="Z32" s="85">
        <v>0</v>
      </c>
      <c r="AA32" s="85">
        <v>0</v>
      </c>
      <c r="AB32" s="85">
        <v>0</v>
      </c>
      <c r="AC32" s="72">
        <v>0</v>
      </c>
      <c r="AD32" s="72">
        <v>0</v>
      </c>
      <c r="AE32" s="72">
        <v>1684.8</v>
      </c>
      <c r="AF32" s="72">
        <v>6799.04</v>
      </c>
      <c r="AG32" s="72">
        <v>449.62</v>
      </c>
      <c r="AH32" s="72">
        <v>2578.0700000000002</v>
      </c>
      <c r="AI32" s="72">
        <v>2278.92</v>
      </c>
      <c r="AJ32" s="72">
        <v>0</v>
      </c>
      <c r="AK32" s="85">
        <v>0</v>
      </c>
      <c r="AL32" s="72">
        <v>0</v>
      </c>
      <c r="AM32" s="85">
        <v>0</v>
      </c>
      <c r="AN32" s="85">
        <v>14820.67</v>
      </c>
      <c r="AO32" s="71">
        <f t="shared" si="5"/>
        <v>0</v>
      </c>
      <c r="AP32" s="85">
        <v>0</v>
      </c>
      <c r="AQ32" s="85">
        <v>46406.63</v>
      </c>
      <c r="AR32" s="85">
        <v>0</v>
      </c>
      <c r="AS32" s="85">
        <v>0</v>
      </c>
      <c r="AT32" s="85">
        <v>5</v>
      </c>
      <c r="AU32" s="85">
        <v>0</v>
      </c>
      <c r="AV32" s="85">
        <v>0</v>
      </c>
      <c r="AW32" s="85">
        <v>0</v>
      </c>
      <c r="AX32" s="85">
        <v>14</v>
      </c>
      <c r="AY32" s="85">
        <v>8</v>
      </c>
      <c r="AZ32" s="85">
        <v>0</v>
      </c>
      <c r="BA32" s="85">
        <v>-1</v>
      </c>
      <c r="BB32" s="85">
        <v>-3</v>
      </c>
      <c r="BC32" s="85">
        <v>-1</v>
      </c>
      <c r="BD32" s="85">
        <v>0</v>
      </c>
      <c r="BE32" s="86">
        <f t="shared" si="6"/>
        <v>17</v>
      </c>
      <c r="BF32" s="85">
        <v>0</v>
      </c>
      <c r="BG32" s="85">
        <v>1</v>
      </c>
      <c r="BH32" s="85">
        <v>0</v>
      </c>
      <c r="BI32" s="72">
        <v>0</v>
      </c>
      <c r="BJ32" s="72">
        <v>0</v>
      </c>
      <c r="BK32" s="72">
        <v>0</v>
      </c>
      <c r="BL32" s="61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1"/>
      <c r="CA32" s="61"/>
      <c r="CB32" s="61"/>
      <c r="CC32" s="61"/>
      <c r="CD32" s="61"/>
      <c r="CE32" s="61"/>
      <c r="CF32" s="61"/>
      <c r="CG32" s="61"/>
      <c r="CH32" s="61"/>
      <c r="CI32" s="61"/>
      <c r="CJ32" s="61"/>
      <c r="CK32" s="61"/>
      <c r="CL32" s="61"/>
      <c r="CM32" s="61"/>
      <c r="CN32" s="61"/>
      <c r="CO32" s="61"/>
      <c r="CP32" s="61"/>
      <c r="CQ32" s="61"/>
      <c r="CR32" s="61"/>
      <c r="CS32" s="61"/>
      <c r="CT32" s="61"/>
      <c r="CU32" s="61"/>
      <c r="CV32" s="61"/>
      <c r="CW32" s="61"/>
      <c r="CX32" s="61"/>
      <c r="CY32" s="61"/>
      <c r="CZ32" s="61"/>
      <c r="DA32" s="61"/>
      <c r="DB32" s="61"/>
      <c r="DC32" s="61"/>
      <c r="DD32" s="61"/>
      <c r="DE32" s="61"/>
      <c r="DF32" s="61"/>
      <c r="DG32" s="61"/>
      <c r="DH32" s="61"/>
      <c r="DI32" s="61"/>
      <c r="DJ32" s="61"/>
      <c r="DK32" s="61"/>
      <c r="DL32" s="61"/>
      <c r="DM32" s="61"/>
      <c r="DN32" s="61"/>
      <c r="DO32" s="61"/>
      <c r="DP32" s="61"/>
      <c r="DQ32" s="61"/>
      <c r="DR32" s="61"/>
      <c r="DS32" s="61"/>
      <c r="DT32" s="61"/>
      <c r="DU32" s="61"/>
      <c r="DV32" s="61"/>
      <c r="DW32" s="61"/>
      <c r="DX32" s="61"/>
      <c r="DY32" s="61"/>
      <c r="DZ32" s="61"/>
      <c r="EA32" s="61"/>
      <c r="EB32" s="61"/>
      <c r="EC32" s="61"/>
      <c r="ED32" s="61"/>
      <c r="EE32" s="61"/>
      <c r="EF32" s="61"/>
      <c r="EG32" s="61"/>
      <c r="EH32" s="61"/>
      <c r="EI32" s="61"/>
      <c r="EJ32" s="61"/>
      <c r="EK32" s="61"/>
      <c r="EL32" s="61"/>
      <c r="EM32" s="61"/>
      <c r="EN32" s="61"/>
      <c r="EO32" s="61"/>
      <c r="EP32" s="61"/>
      <c r="EQ32" s="61"/>
      <c r="ER32" s="61"/>
      <c r="ES32" s="61"/>
      <c r="ET32" s="61"/>
      <c r="EU32" s="61"/>
      <c r="EV32" s="61"/>
      <c r="EW32" s="61"/>
      <c r="EX32" s="61"/>
      <c r="EY32" s="61"/>
      <c r="EZ32" s="61"/>
      <c r="FA32" s="61"/>
      <c r="FB32" s="61"/>
      <c r="FC32" s="61"/>
      <c r="FD32" s="61"/>
      <c r="FE32" s="61"/>
      <c r="FF32" s="61"/>
      <c r="FG32" s="61"/>
      <c r="FH32" s="61"/>
      <c r="FI32" s="61"/>
      <c r="FJ32" s="61"/>
      <c r="FK32" s="61"/>
      <c r="FL32" s="61"/>
      <c r="FM32" s="61"/>
      <c r="FN32" s="61"/>
      <c r="FO32" s="61"/>
      <c r="FP32" s="61"/>
      <c r="FQ32" s="61"/>
      <c r="FR32" s="61"/>
      <c r="FS32" s="61"/>
      <c r="FT32" s="61"/>
      <c r="FU32" s="61"/>
      <c r="FV32" s="61"/>
      <c r="FW32" s="61"/>
      <c r="FX32" s="61"/>
      <c r="FY32" s="61"/>
      <c r="FZ32" s="61"/>
      <c r="GA32" s="61"/>
      <c r="GB32" s="61"/>
      <c r="GC32" s="61"/>
      <c r="GD32" s="61"/>
      <c r="GE32" s="61"/>
      <c r="GF32" s="61"/>
      <c r="GG32" s="61"/>
      <c r="GH32" s="61"/>
      <c r="GI32" s="61"/>
      <c r="GJ32" s="61"/>
      <c r="GK32" s="61"/>
      <c r="GL32" s="61"/>
      <c r="GM32" s="61"/>
      <c r="GN32" s="61"/>
      <c r="GO32" s="61"/>
      <c r="GP32" s="61"/>
      <c r="GQ32" s="61"/>
      <c r="GR32" s="61"/>
      <c r="GS32" s="61"/>
      <c r="GT32" s="61"/>
      <c r="GU32" s="61"/>
      <c r="GV32" s="61"/>
      <c r="GW32" s="61"/>
      <c r="GX32" s="61"/>
      <c r="GY32" s="61"/>
    </row>
    <row r="33" spans="1:207" s="62" customFormat="1" x14ac:dyDescent="0.35">
      <c r="A33" s="58">
        <v>18</v>
      </c>
      <c r="B33" s="60" t="s">
        <v>129</v>
      </c>
      <c r="C33" s="60" t="s">
        <v>213</v>
      </c>
      <c r="D33" s="41" t="s">
        <v>166</v>
      </c>
      <c r="E33" s="41" t="s">
        <v>144</v>
      </c>
      <c r="F33" s="63" t="s">
        <v>182</v>
      </c>
      <c r="G33" s="85">
        <v>1366320.5</v>
      </c>
      <c r="H33" s="85">
        <v>1404582.1</v>
      </c>
      <c r="I33" s="85">
        <v>23584.51</v>
      </c>
      <c r="J33" s="85">
        <v>971274.07</v>
      </c>
      <c r="K33" s="72">
        <v>6849.55</v>
      </c>
      <c r="L33" s="72">
        <v>896914.41</v>
      </c>
      <c r="M33" s="72">
        <v>45311</v>
      </c>
      <c r="N33" s="85">
        <v>2123106.7799999998</v>
      </c>
      <c r="O33" s="91">
        <v>1.02</v>
      </c>
      <c r="P33" s="86">
        <v>38261.59999999986</v>
      </c>
      <c r="Q33" s="85">
        <v>288489.74</v>
      </c>
      <c r="R33" s="85">
        <v>1796355.44</v>
      </c>
      <c r="S33" s="89">
        <v>3.7610605694951407E-2</v>
      </c>
      <c r="T33" s="85">
        <v>77752.36</v>
      </c>
      <c r="U33" s="85"/>
      <c r="V33" s="85"/>
      <c r="W33" s="85"/>
      <c r="X33" s="85"/>
      <c r="Y33" s="85"/>
      <c r="Z33" s="85">
        <v>1192200.5900000001</v>
      </c>
      <c r="AA33" s="85">
        <v>0</v>
      </c>
      <c r="AB33" s="85">
        <v>1201.21</v>
      </c>
      <c r="AC33" s="72">
        <v>0</v>
      </c>
      <c r="AD33" s="72">
        <v>0</v>
      </c>
      <c r="AE33" s="72">
        <v>871.8</v>
      </c>
      <c r="AF33" s="72">
        <v>15682.55</v>
      </c>
      <c r="AG33" s="72">
        <v>2956.28</v>
      </c>
      <c r="AH33" s="72">
        <v>0</v>
      </c>
      <c r="AI33" s="72">
        <v>416.18</v>
      </c>
      <c r="AJ33" s="72">
        <v>200</v>
      </c>
      <c r="AK33" s="85">
        <v>0</v>
      </c>
      <c r="AL33" s="72">
        <v>0</v>
      </c>
      <c r="AM33" s="85">
        <v>2489.19</v>
      </c>
      <c r="AN33" s="85">
        <v>23843</v>
      </c>
      <c r="AO33" s="71">
        <f>IF(AN33=0,0,AM33/AN33)</f>
        <v>0.10439919473220652</v>
      </c>
      <c r="AP33" s="85">
        <v>0</v>
      </c>
      <c r="AQ33" s="85">
        <v>115677.22</v>
      </c>
      <c r="AR33" s="85">
        <v>0</v>
      </c>
      <c r="AS33" s="85">
        <v>0</v>
      </c>
      <c r="AT33" s="85">
        <v>15096.93</v>
      </c>
      <c r="AU33" s="85">
        <v>0</v>
      </c>
      <c r="AV33" s="85">
        <v>0</v>
      </c>
      <c r="AW33" s="85">
        <v>0</v>
      </c>
      <c r="AX33" s="85">
        <v>20</v>
      </c>
      <c r="AY33" s="85">
        <v>3</v>
      </c>
      <c r="AZ33" s="85">
        <v>0</v>
      </c>
      <c r="BA33" s="85">
        <v>0</v>
      </c>
      <c r="BB33" s="85">
        <v>-3</v>
      </c>
      <c r="BC33" s="85">
        <v>-5</v>
      </c>
      <c r="BD33" s="85">
        <v>0</v>
      </c>
      <c r="BE33" s="86">
        <f>SUM(AX33:BD33)</f>
        <v>15</v>
      </c>
      <c r="BF33" s="85">
        <v>2</v>
      </c>
      <c r="BG33" s="85">
        <v>3</v>
      </c>
      <c r="BH33" s="85">
        <v>1</v>
      </c>
      <c r="BI33" s="72">
        <v>0</v>
      </c>
      <c r="BJ33" s="72">
        <v>1</v>
      </c>
      <c r="BK33" s="72">
        <v>0</v>
      </c>
      <c r="BL33" s="61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1"/>
      <c r="CA33" s="61"/>
      <c r="CB33" s="61"/>
      <c r="CC33" s="61"/>
      <c r="CD33" s="61"/>
      <c r="CE33" s="61"/>
      <c r="CF33" s="61"/>
      <c r="CG33" s="61"/>
      <c r="CH33" s="61"/>
      <c r="CI33" s="61"/>
      <c r="CJ33" s="61"/>
      <c r="CK33" s="61"/>
      <c r="CL33" s="61"/>
      <c r="CM33" s="61"/>
      <c r="CN33" s="61"/>
      <c r="CO33" s="61"/>
      <c r="CP33" s="61"/>
      <c r="CQ33" s="61"/>
      <c r="CR33" s="61"/>
      <c r="CS33" s="61"/>
      <c r="CT33" s="61"/>
      <c r="CU33" s="61"/>
      <c r="CV33" s="61"/>
      <c r="CW33" s="61"/>
      <c r="CX33" s="61"/>
      <c r="CY33" s="61"/>
      <c r="CZ33" s="61"/>
      <c r="DA33" s="61"/>
      <c r="DB33" s="61"/>
      <c r="DC33" s="61"/>
      <c r="DD33" s="61"/>
      <c r="DE33" s="61"/>
      <c r="DF33" s="61"/>
      <c r="DG33" s="61"/>
      <c r="DH33" s="61"/>
      <c r="DI33" s="61"/>
      <c r="DJ33" s="61"/>
      <c r="DK33" s="61"/>
      <c r="DL33" s="61"/>
      <c r="DM33" s="61"/>
      <c r="DN33" s="61"/>
      <c r="DO33" s="61"/>
      <c r="DP33" s="61"/>
      <c r="DQ33" s="61"/>
      <c r="DR33" s="61"/>
      <c r="DS33" s="61"/>
      <c r="DT33" s="61"/>
      <c r="DU33" s="61"/>
      <c r="DV33" s="61"/>
      <c r="DW33" s="61"/>
      <c r="DX33" s="61"/>
      <c r="DY33" s="61"/>
      <c r="DZ33" s="61"/>
      <c r="EA33" s="61"/>
      <c r="EB33" s="61"/>
      <c r="EC33" s="61"/>
      <c r="ED33" s="61"/>
      <c r="EE33" s="61"/>
      <c r="EF33" s="61"/>
      <c r="EG33" s="61"/>
      <c r="EH33" s="61"/>
      <c r="EI33" s="61"/>
      <c r="EJ33" s="61"/>
      <c r="EK33" s="61"/>
      <c r="EL33" s="61"/>
      <c r="EM33" s="61"/>
      <c r="EN33" s="61"/>
      <c r="EO33" s="61"/>
      <c r="EP33" s="61"/>
      <c r="EQ33" s="61"/>
      <c r="ER33" s="61"/>
      <c r="ES33" s="61"/>
      <c r="ET33" s="61"/>
      <c r="EU33" s="61"/>
      <c r="EV33" s="61"/>
      <c r="EW33" s="61"/>
      <c r="EX33" s="61"/>
      <c r="EY33" s="61"/>
      <c r="EZ33" s="61"/>
      <c r="FA33" s="61"/>
      <c r="FB33" s="61"/>
      <c r="FC33" s="61"/>
      <c r="FD33" s="61"/>
      <c r="FE33" s="61"/>
      <c r="FF33" s="61"/>
      <c r="FG33" s="61"/>
      <c r="FH33" s="61"/>
      <c r="FI33" s="61"/>
      <c r="FJ33" s="61"/>
      <c r="FK33" s="61"/>
      <c r="FL33" s="61"/>
      <c r="FM33" s="61"/>
      <c r="FN33" s="61"/>
      <c r="FO33" s="61"/>
      <c r="FP33" s="61"/>
      <c r="FQ33" s="61"/>
      <c r="FR33" s="61"/>
      <c r="FS33" s="61"/>
      <c r="FT33" s="61"/>
      <c r="FU33" s="61"/>
      <c r="FV33" s="61"/>
      <c r="FW33" s="61"/>
      <c r="FX33" s="61"/>
      <c r="FY33" s="61"/>
      <c r="FZ33" s="61"/>
      <c r="GA33" s="61"/>
      <c r="GB33" s="61"/>
      <c r="GC33" s="61"/>
      <c r="GD33" s="61"/>
      <c r="GE33" s="61"/>
      <c r="GF33" s="61"/>
      <c r="GG33" s="61"/>
      <c r="GH33" s="61"/>
      <c r="GI33" s="61"/>
      <c r="GJ33" s="61"/>
      <c r="GK33" s="61"/>
      <c r="GL33" s="61"/>
      <c r="GM33" s="61"/>
      <c r="GN33" s="61"/>
      <c r="GO33" s="61"/>
      <c r="GP33" s="61"/>
      <c r="GQ33" s="61"/>
      <c r="GR33" s="61"/>
      <c r="GS33" s="61"/>
      <c r="GT33" s="61"/>
      <c r="GU33" s="61"/>
      <c r="GV33" s="61"/>
      <c r="GW33" s="61"/>
      <c r="GX33" s="61"/>
      <c r="GY33" s="61"/>
    </row>
    <row r="34" spans="1:207" s="62" customFormat="1" x14ac:dyDescent="0.35">
      <c r="A34" s="58">
        <v>18</v>
      </c>
      <c r="B34" s="59" t="s">
        <v>130</v>
      </c>
      <c r="C34" s="59" t="s">
        <v>214</v>
      </c>
      <c r="D34" s="41" t="s">
        <v>167</v>
      </c>
      <c r="E34" s="41" t="s">
        <v>149</v>
      </c>
      <c r="F34" s="73" t="s">
        <v>181</v>
      </c>
      <c r="G34" s="85">
        <v>955036.02</v>
      </c>
      <c r="H34" s="85">
        <v>1109468.31</v>
      </c>
      <c r="I34" s="85">
        <v>31138.52</v>
      </c>
      <c r="J34" s="85">
        <v>35867.94</v>
      </c>
      <c r="K34" s="72">
        <v>7888.7</v>
      </c>
      <c r="L34" s="72">
        <v>0</v>
      </c>
      <c r="M34" s="72">
        <v>18976.47</v>
      </c>
      <c r="N34" s="85">
        <v>233264.97</v>
      </c>
      <c r="O34" s="91">
        <v>11.04</v>
      </c>
      <c r="P34" s="86">
        <v>148678.89000000001</v>
      </c>
      <c r="Q34" s="85">
        <v>48618.49</v>
      </c>
      <c r="R34" s="85">
        <v>35967.589999999997</v>
      </c>
      <c r="S34" s="89">
        <v>7.0234724200483101E-2</v>
      </c>
      <c r="T34" s="85">
        <v>5940.87</v>
      </c>
      <c r="U34" s="85"/>
      <c r="V34" s="85"/>
      <c r="W34" s="85"/>
      <c r="X34" s="83"/>
      <c r="Y34" s="85"/>
      <c r="Z34" s="85">
        <v>3831859.88</v>
      </c>
      <c r="AA34" s="85">
        <v>0</v>
      </c>
      <c r="AB34" s="85">
        <v>11442</v>
      </c>
      <c r="AC34" s="72">
        <v>972.97</v>
      </c>
      <c r="AD34" s="72">
        <v>1980</v>
      </c>
      <c r="AE34" s="72">
        <v>0</v>
      </c>
      <c r="AF34" s="72">
        <v>2901</v>
      </c>
      <c r="AG34" s="72">
        <v>1524.97</v>
      </c>
      <c r="AH34" s="72">
        <v>0</v>
      </c>
      <c r="AI34" s="72">
        <v>1625.03</v>
      </c>
      <c r="AJ34" s="72">
        <v>0</v>
      </c>
      <c r="AK34" s="85">
        <v>400</v>
      </c>
      <c r="AL34" s="72">
        <v>951.98</v>
      </c>
      <c r="AM34" s="85">
        <v>18007.97</v>
      </c>
      <c r="AN34" s="85">
        <v>24409.95</v>
      </c>
      <c r="AO34" s="71">
        <f>IF(AN34=0,0,AM34/AN34)</f>
        <v>0.7377307204644008</v>
      </c>
      <c r="AP34" s="85">
        <v>0</v>
      </c>
      <c r="AQ34" s="85">
        <v>129988.81</v>
      </c>
      <c r="AR34" s="85">
        <v>0</v>
      </c>
      <c r="AS34" s="85">
        <v>3461.47</v>
      </c>
      <c r="AT34" s="85">
        <v>50</v>
      </c>
      <c r="AU34" s="85">
        <v>0</v>
      </c>
      <c r="AV34" s="85">
        <v>0</v>
      </c>
      <c r="AW34" s="85">
        <v>0</v>
      </c>
      <c r="AX34" s="85">
        <v>10</v>
      </c>
      <c r="AY34" s="85">
        <v>2</v>
      </c>
      <c r="AZ34" s="85">
        <v>0</v>
      </c>
      <c r="BA34" s="85">
        <v>-1</v>
      </c>
      <c r="BB34" s="85">
        <v>-4</v>
      </c>
      <c r="BC34" s="85">
        <v>-1</v>
      </c>
      <c r="BD34" s="85">
        <v>0</v>
      </c>
      <c r="BE34" s="86">
        <f>SUM(AX34:BD34)</f>
        <v>6</v>
      </c>
      <c r="BF34" s="85">
        <v>0</v>
      </c>
      <c r="BG34" s="85">
        <v>0</v>
      </c>
      <c r="BH34" s="85">
        <v>0</v>
      </c>
      <c r="BI34" s="72">
        <v>0</v>
      </c>
      <c r="BJ34" s="72">
        <v>0</v>
      </c>
      <c r="BK34" s="72">
        <v>1</v>
      </c>
      <c r="BL34" s="61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1"/>
      <c r="CA34" s="61"/>
      <c r="CB34" s="61"/>
      <c r="CC34" s="61"/>
      <c r="CD34" s="61"/>
      <c r="CE34" s="61"/>
      <c r="CF34" s="61"/>
      <c r="CG34" s="61"/>
      <c r="CH34" s="61"/>
      <c r="CI34" s="61"/>
      <c r="CJ34" s="61"/>
      <c r="CK34" s="61"/>
      <c r="CL34" s="61"/>
      <c r="CM34" s="61"/>
      <c r="CN34" s="61"/>
      <c r="CO34" s="61"/>
      <c r="CP34" s="61"/>
      <c r="CQ34" s="61"/>
      <c r="CR34" s="61"/>
      <c r="CS34" s="61"/>
      <c r="CT34" s="61"/>
      <c r="CU34" s="61"/>
      <c r="CV34" s="61"/>
      <c r="CW34" s="61"/>
      <c r="CX34" s="61"/>
      <c r="CY34" s="61"/>
      <c r="CZ34" s="61"/>
      <c r="DA34" s="61"/>
      <c r="DB34" s="61"/>
      <c r="DC34" s="61"/>
      <c r="DD34" s="61"/>
      <c r="DE34" s="61"/>
      <c r="DF34" s="61"/>
      <c r="DG34" s="61"/>
      <c r="DH34" s="61"/>
      <c r="DI34" s="61"/>
      <c r="DJ34" s="61"/>
      <c r="DK34" s="61"/>
      <c r="DL34" s="61"/>
      <c r="DM34" s="61"/>
      <c r="DN34" s="61"/>
      <c r="DO34" s="61"/>
      <c r="DP34" s="61"/>
      <c r="DQ34" s="61"/>
      <c r="DR34" s="61"/>
      <c r="DS34" s="61"/>
      <c r="DT34" s="61"/>
      <c r="DU34" s="61"/>
      <c r="DV34" s="61"/>
      <c r="DW34" s="61"/>
      <c r="DX34" s="61"/>
      <c r="DY34" s="61"/>
      <c r="DZ34" s="61"/>
      <c r="EA34" s="61"/>
      <c r="EB34" s="61"/>
      <c r="EC34" s="61"/>
      <c r="ED34" s="61"/>
      <c r="EE34" s="61"/>
      <c r="EF34" s="61"/>
      <c r="EG34" s="61"/>
      <c r="EH34" s="61"/>
      <c r="EI34" s="61"/>
      <c r="EJ34" s="61"/>
      <c r="EK34" s="61"/>
      <c r="EL34" s="61"/>
      <c r="EM34" s="61"/>
      <c r="EN34" s="61"/>
      <c r="EO34" s="61"/>
      <c r="EP34" s="61"/>
      <c r="EQ34" s="61"/>
      <c r="ER34" s="61"/>
      <c r="ES34" s="61"/>
      <c r="ET34" s="61"/>
      <c r="EU34" s="61"/>
      <c r="EV34" s="61"/>
      <c r="EW34" s="61"/>
      <c r="EX34" s="61"/>
      <c r="EY34" s="61"/>
      <c r="EZ34" s="61"/>
      <c r="FA34" s="61"/>
      <c r="FB34" s="61"/>
      <c r="FC34" s="61"/>
      <c r="FD34" s="61"/>
      <c r="FE34" s="61"/>
      <c r="FF34" s="61"/>
      <c r="FG34" s="61"/>
      <c r="FH34" s="61"/>
      <c r="FI34" s="61"/>
      <c r="FJ34" s="61"/>
      <c r="FK34" s="61"/>
      <c r="FL34" s="61"/>
      <c r="FM34" s="61"/>
      <c r="FN34" s="61"/>
      <c r="FO34" s="61"/>
      <c r="FP34" s="61"/>
      <c r="FQ34" s="61"/>
      <c r="FR34" s="61"/>
      <c r="FS34" s="61"/>
      <c r="FT34" s="61"/>
      <c r="FU34" s="61"/>
      <c r="FV34" s="61"/>
      <c r="FW34" s="61"/>
      <c r="FX34" s="61"/>
      <c r="FY34" s="61"/>
      <c r="FZ34" s="61"/>
      <c r="GA34" s="61"/>
      <c r="GB34" s="61"/>
      <c r="GC34" s="61"/>
      <c r="GD34" s="61"/>
      <c r="GE34" s="61"/>
      <c r="GF34" s="61"/>
      <c r="GG34" s="61"/>
      <c r="GH34" s="61"/>
      <c r="GI34" s="61"/>
      <c r="GJ34" s="61"/>
      <c r="GK34" s="61"/>
      <c r="GL34" s="61"/>
      <c r="GM34" s="61"/>
      <c r="GN34" s="61"/>
      <c r="GO34" s="61"/>
      <c r="GP34" s="61"/>
      <c r="GQ34" s="61"/>
      <c r="GR34" s="61"/>
      <c r="GS34" s="61"/>
      <c r="GT34" s="61"/>
      <c r="GU34" s="61"/>
      <c r="GV34" s="61"/>
      <c r="GW34" s="61"/>
      <c r="GX34" s="61"/>
      <c r="GY34" s="61"/>
    </row>
    <row r="35" spans="1:207" s="20" customFormat="1" x14ac:dyDescent="0.35">
      <c r="A35" s="22">
        <v>18</v>
      </c>
      <c r="B35" s="23" t="s">
        <v>193</v>
      </c>
      <c r="C35" s="23" t="s">
        <v>215</v>
      </c>
      <c r="D35" s="41" t="s">
        <v>168</v>
      </c>
      <c r="E35" s="24"/>
      <c r="F35" s="57" t="s">
        <v>60</v>
      </c>
      <c r="G35" s="85">
        <v>1023332.76</v>
      </c>
      <c r="H35" s="85">
        <v>1030838.05</v>
      </c>
      <c r="I35" s="85">
        <v>947.6</v>
      </c>
      <c r="J35" s="85">
        <v>1024453.06</v>
      </c>
      <c r="K35" s="72">
        <v>44669.88</v>
      </c>
      <c r="L35" s="72">
        <v>117413.86</v>
      </c>
      <c r="M35" s="72">
        <v>32987.22</v>
      </c>
      <c r="N35" s="85">
        <v>1269928.23</v>
      </c>
      <c r="O35" s="91">
        <v>3.04</v>
      </c>
      <c r="P35" s="86"/>
      <c r="Q35" s="85"/>
      <c r="R35" s="85"/>
      <c r="S35" s="89"/>
      <c r="T35" s="85"/>
      <c r="U35" s="85">
        <v>947.59999999997672</v>
      </c>
      <c r="V35" s="85">
        <v>176024.76</v>
      </c>
      <c r="W35" s="85">
        <v>846360.4</v>
      </c>
      <c r="X35" s="83">
        <v>4.2051950362816296E-2</v>
      </c>
      <c r="Y35" s="85">
        <v>42993.39</v>
      </c>
      <c r="Z35" s="85">
        <v>0</v>
      </c>
      <c r="AA35" s="85">
        <v>151.41999999999999</v>
      </c>
      <c r="AB35" s="85">
        <v>34490.959999999999</v>
      </c>
      <c r="AC35" s="72">
        <v>0</v>
      </c>
      <c r="AD35" s="72">
        <v>0</v>
      </c>
      <c r="AE35" s="72">
        <v>0</v>
      </c>
      <c r="AF35" s="72">
        <v>0</v>
      </c>
      <c r="AG35" s="72">
        <v>1193.18</v>
      </c>
      <c r="AH35" s="72">
        <v>0</v>
      </c>
      <c r="AI35" s="72">
        <v>1591.1</v>
      </c>
      <c r="AJ35" s="72">
        <v>375</v>
      </c>
      <c r="AK35" s="85">
        <v>0</v>
      </c>
      <c r="AL35" s="72">
        <v>0</v>
      </c>
      <c r="AM35" s="85">
        <v>39140.94</v>
      </c>
      <c r="AN35" s="85">
        <v>40904.94</v>
      </c>
      <c r="AO35" s="71">
        <f>IF(AN35=0,0,AM35/AN35)</f>
        <v>0.95687562431334705</v>
      </c>
      <c r="AP35" s="85">
        <v>0</v>
      </c>
      <c r="AQ35" s="85">
        <v>41552.93</v>
      </c>
      <c r="AR35" s="85">
        <v>0</v>
      </c>
      <c r="AS35" s="85">
        <v>0</v>
      </c>
      <c r="AT35" s="85">
        <v>22219.79</v>
      </c>
      <c r="AU35" s="85">
        <v>0</v>
      </c>
      <c r="AV35" s="85">
        <v>0</v>
      </c>
      <c r="AW35" s="85">
        <v>0</v>
      </c>
      <c r="AX35" s="85">
        <v>13</v>
      </c>
      <c r="AY35" s="85">
        <v>2</v>
      </c>
      <c r="AZ35" s="85">
        <v>0</v>
      </c>
      <c r="BA35" s="85">
        <v>0</v>
      </c>
      <c r="BB35" s="85">
        <v>-1</v>
      </c>
      <c r="BC35" s="85">
        <v>-1</v>
      </c>
      <c r="BD35" s="85">
        <v>0</v>
      </c>
      <c r="BE35" s="86">
        <f>SUM(AX35:BD35)</f>
        <v>13</v>
      </c>
      <c r="BF35" s="85">
        <v>0</v>
      </c>
      <c r="BG35" s="85">
        <v>0</v>
      </c>
      <c r="BH35" s="85">
        <v>0</v>
      </c>
      <c r="BI35" s="72">
        <v>1</v>
      </c>
      <c r="BJ35" s="72">
        <v>0</v>
      </c>
      <c r="BK35" s="72">
        <v>0</v>
      </c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</row>
    <row r="36" spans="1:207" s="20" customFormat="1" x14ac:dyDescent="0.35">
      <c r="A36" s="70">
        <v>20</v>
      </c>
      <c r="B36" s="65" t="s">
        <v>195</v>
      </c>
      <c r="C36" s="41" t="s">
        <v>216</v>
      </c>
      <c r="D36" s="41" t="s">
        <v>170</v>
      </c>
      <c r="E36" s="73"/>
      <c r="F36" s="73" t="s">
        <v>64</v>
      </c>
      <c r="G36" s="72">
        <v>6052402.6399999997</v>
      </c>
      <c r="H36" s="72">
        <v>6106555.1799999997</v>
      </c>
      <c r="I36" s="72">
        <v>131167.67000000001</v>
      </c>
      <c r="J36" s="72">
        <v>4289024.57</v>
      </c>
      <c r="K36" s="72">
        <v>306852.76</v>
      </c>
      <c r="L36" s="72">
        <v>605398.16</v>
      </c>
      <c r="M36" s="72">
        <v>278995.25</v>
      </c>
      <c r="N36" s="72">
        <v>6005133.3799999999</v>
      </c>
      <c r="O36" s="92">
        <v>0.24</v>
      </c>
      <c r="P36" s="72"/>
      <c r="Q36" s="72"/>
      <c r="R36" s="72"/>
      <c r="S36" s="93"/>
      <c r="T36" s="72"/>
      <c r="U36" s="72">
        <v>100511.54999999981</v>
      </c>
      <c r="V36" s="72">
        <v>3896515.71</v>
      </c>
      <c r="W36" s="72">
        <v>2055375.38</v>
      </c>
      <c r="X36" s="93">
        <v>7.5826795748710527E-2</v>
      </c>
      <c r="Y36" s="72">
        <v>451312.8</v>
      </c>
      <c r="Z36" s="72">
        <v>691019.54</v>
      </c>
      <c r="AA36" s="72">
        <v>0</v>
      </c>
      <c r="AB36" s="72">
        <v>188680</v>
      </c>
      <c r="AC36" s="72">
        <v>0</v>
      </c>
      <c r="AD36" s="72">
        <v>0</v>
      </c>
      <c r="AE36" s="72">
        <v>7032</v>
      </c>
      <c r="AF36" s="72">
        <v>8972.14</v>
      </c>
      <c r="AG36" s="72">
        <v>2991.1</v>
      </c>
      <c r="AH36" s="72">
        <v>0</v>
      </c>
      <c r="AI36" s="72">
        <v>1531</v>
      </c>
      <c r="AJ36" s="72">
        <v>290</v>
      </c>
      <c r="AK36" s="72">
        <v>387.3</v>
      </c>
      <c r="AL36" s="72">
        <v>0</v>
      </c>
      <c r="AM36" s="72">
        <v>0</v>
      </c>
      <c r="AN36" s="72">
        <v>213508.69</v>
      </c>
      <c r="AO36" s="94">
        <f t="shared" ref="AO36:AO42" si="7">IF(AN36=0,0,AM36/AN36)</f>
        <v>0</v>
      </c>
      <c r="AP36" s="72">
        <v>0</v>
      </c>
      <c r="AQ36" s="72">
        <v>248117.01</v>
      </c>
      <c r="AR36" s="72">
        <v>0.01</v>
      </c>
      <c r="AS36" s="72">
        <v>0</v>
      </c>
      <c r="AT36" s="72">
        <v>197842.32</v>
      </c>
      <c r="AU36" s="72">
        <v>0</v>
      </c>
      <c r="AV36" s="72">
        <v>0</v>
      </c>
      <c r="AW36" s="72">
        <v>0</v>
      </c>
      <c r="AX36" s="72">
        <v>114</v>
      </c>
      <c r="AY36" s="72">
        <v>8</v>
      </c>
      <c r="AZ36" s="72">
        <v>0</v>
      </c>
      <c r="BA36" s="72">
        <v>0</v>
      </c>
      <c r="BB36" s="72">
        <v>-3</v>
      </c>
      <c r="BC36" s="72">
        <v>-25</v>
      </c>
      <c r="BD36" s="72">
        <v>0</v>
      </c>
      <c r="BE36" s="72">
        <f t="shared" ref="BE36:BE42" si="8">SUM(AX36:BD36)</f>
        <v>94</v>
      </c>
      <c r="BF36" s="72">
        <v>0</v>
      </c>
      <c r="BG36" s="72">
        <v>0</v>
      </c>
      <c r="BH36" s="72">
        <v>0</v>
      </c>
      <c r="BI36" s="72">
        <v>14</v>
      </c>
      <c r="BJ36" s="72">
        <v>13</v>
      </c>
      <c r="BK36" s="72">
        <v>3</v>
      </c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</row>
    <row r="37" spans="1:207" s="62" customFormat="1" x14ac:dyDescent="0.35">
      <c r="A37" s="58">
        <v>20</v>
      </c>
      <c r="B37" s="59" t="s">
        <v>131</v>
      </c>
      <c r="C37" s="59" t="s">
        <v>217</v>
      </c>
      <c r="D37" s="41" t="s">
        <v>169</v>
      </c>
      <c r="E37" s="41" t="s">
        <v>165</v>
      </c>
      <c r="F37" s="63" t="s">
        <v>77</v>
      </c>
      <c r="G37" s="85">
        <v>682580.64</v>
      </c>
      <c r="H37" s="85">
        <v>682595.97</v>
      </c>
      <c r="I37" s="85">
        <v>0</v>
      </c>
      <c r="J37" s="85">
        <v>596222.43999999994</v>
      </c>
      <c r="K37" s="72">
        <v>1543.62</v>
      </c>
      <c r="L37" s="72">
        <v>5003.22</v>
      </c>
      <c r="M37" s="72">
        <v>12185.98</v>
      </c>
      <c r="N37" s="85">
        <v>683209.64</v>
      </c>
      <c r="O37" s="91">
        <v>0</v>
      </c>
      <c r="P37" s="86"/>
      <c r="Q37" s="85"/>
      <c r="R37" s="85"/>
      <c r="S37" s="89"/>
      <c r="T37" s="85"/>
      <c r="U37" s="85">
        <v>37.310000000055879</v>
      </c>
      <c r="V37" s="85">
        <v>682543.33</v>
      </c>
      <c r="W37" s="85">
        <v>0</v>
      </c>
      <c r="X37" s="89">
        <v>9.9999995604674666E-2</v>
      </c>
      <c r="Y37" s="85">
        <v>68254.38</v>
      </c>
      <c r="Z37" s="85">
        <v>0</v>
      </c>
      <c r="AA37" s="85">
        <v>27.91</v>
      </c>
      <c r="AB37" s="85">
        <v>5532</v>
      </c>
      <c r="AC37" s="72">
        <v>0</v>
      </c>
      <c r="AD37" s="72">
        <v>0</v>
      </c>
      <c r="AE37" s="72">
        <v>444</v>
      </c>
      <c r="AF37" s="72">
        <v>4656</v>
      </c>
      <c r="AG37" s="72">
        <v>0</v>
      </c>
      <c r="AH37" s="72">
        <v>0</v>
      </c>
      <c r="AI37" s="72">
        <v>111.53</v>
      </c>
      <c r="AJ37" s="72">
        <v>290</v>
      </c>
      <c r="AK37" s="85">
        <v>24</v>
      </c>
      <c r="AL37" s="72">
        <v>0</v>
      </c>
      <c r="AM37" s="85">
        <v>0</v>
      </c>
      <c r="AN37" s="85">
        <v>11320.53</v>
      </c>
      <c r="AO37" s="71">
        <f t="shared" si="7"/>
        <v>0</v>
      </c>
      <c r="AP37" s="85">
        <v>0</v>
      </c>
      <c r="AQ37" s="85">
        <v>34127.18</v>
      </c>
      <c r="AR37" s="85">
        <v>0</v>
      </c>
      <c r="AS37" s="85">
        <v>0</v>
      </c>
      <c r="AT37" s="85">
        <v>35388.839999999997</v>
      </c>
      <c r="AU37" s="85">
        <v>0</v>
      </c>
      <c r="AV37" s="85">
        <v>0</v>
      </c>
      <c r="AW37" s="85">
        <v>0</v>
      </c>
      <c r="AX37" s="85">
        <v>12</v>
      </c>
      <c r="AY37" s="85">
        <v>2</v>
      </c>
      <c r="AZ37" s="85">
        <v>-2</v>
      </c>
      <c r="BA37" s="85">
        <v>0</v>
      </c>
      <c r="BB37" s="85">
        <v>0</v>
      </c>
      <c r="BC37" s="85">
        <v>-1</v>
      </c>
      <c r="BD37" s="85">
        <v>0</v>
      </c>
      <c r="BE37" s="86">
        <f t="shared" si="8"/>
        <v>11</v>
      </c>
      <c r="BF37" s="85">
        <v>0</v>
      </c>
      <c r="BG37" s="85">
        <v>0</v>
      </c>
      <c r="BH37" s="85">
        <v>0</v>
      </c>
      <c r="BI37" s="72">
        <v>0</v>
      </c>
      <c r="BJ37" s="72">
        <v>1</v>
      </c>
      <c r="BK37" s="72">
        <v>0</v>
      </c>
      <c r="BL37" s="61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1"/>
      <c r="CA37" s="61"/>
      <c r="CB37" s="61"/>
      <c r="CC37" s="61"/>
      <c r="CD37" s="61"/>
      <c r="CE37" s="61"/>
      <c r="CF37" s="61"/>
      <c r="CG37" s="61"/>
      <c r="CH37" s="61"/>
      <c r="CI37" s="61"/>
      <c r="CJ37" s="61"/>
      <c r="CK37" s="61"/>
      <c r="CL37" s="61"/>
      <c r="CM37" s="61"/>
      <c r="CN37" s="61"/>
      <c r="CO37" s="61"/>
      <c r="CP37" s="61"/>
      <c r="CQ37" s="61"/>
      <c r="CR37" s="61"/>
      <c r="CS37" s="61"/>
      <c r="CT37" s="61"/>
      <c r="CU37" s="61"/>
      <c r="CV37" s="61"/>
      <c r="CW37" s="61"/>
      <c r="CX37" s="61"/>
      <c r="CY37" s="61"/>
      <c r="CZ37" s="61"/>
      <c r="DA37" s="61"/>
      <c r="DB37" s="61"/>
      <c r="DC37" s="61"/>
      <c r="DD37" s="61"/>
      <c r="DE37" s="61"/>
      <c r="DF37" s="61"/>
      <c r="DG37" s="61"/>
      <c r="DH37" s="61"/>
      <c r="DI37" s="61"/>
      <c r="DJ37" s="61"/>
      <c r="DK37" s="61"/>
      <c r="DL37" s="61"/>
      <c r="DM37" s="61"/>
      <c r="DN37" s="61"/>
      <c r="DO37" s="61"/>
      <c r="DP37" s="61"/>
      <c r="DQ37" s="61"/>
      <c r="DR37" s="61"/>
      <c r="DS37" s="61"/>
      <c r="DT37" s="61"/>
      <c r="DU37" s="61"/>
      <c r="DV37" s="61"/>
      <c r="DW37" s="61"/>
      <c r="DX37" s="61"/>
      <c r="DY37" s="61"/>
      <c r="DZ37" s="61"/>
      <c r="EA37" s="61"/>
      <c r="EB37" s="61"/>
      <c r="EC37" s="61"/>
      <c r="ED37" s="61"/>
      <c r="EE37" s="61"/>
      <c r="EF37" s="61"/>
      <c r="EG37" s="61"/>
      <c r="EH37" s="61"/>
      <c r="EI37" s="61"/>
      <c r="EJ37" s="61"/>
      <c r="EK37" s="61"/>
      <c r="EL37" s="61"/>
      <c r="EM37" s="61"/>
      <c r="EN37" s="61"/>
      <c r="EO37" s="61"/>
      <c r="EP37" s="61"/>
      <c r="EQ37" s="61"/>
      <c r="ER37" s="61"/>
      <c r="ES37" s="61"/>
      <c r="ET37" s="61"/>
      <c r="EU37" s="61"/>
      <c r="EV37" s="61"/>
      <c r="EW37" s="61"/>
      <c r="EX37" s="61"/>
      <c r="EY37" s="61"/>
      <c r="EZ37" s="61"/>
      <c r="FA37" s="61"/>
      <c r="FB37" s="61"/>
      <c r="FC37" s="61"/>
      <c r="FD37" s="61"/>
      <c r="FE37" s="61"/>
      <c r="FF37" s="61"/>
      <c r="FG37" s="61"/>
      <c r="FH37" s="61"/>
      <c r="FI37" s="61"/>
      <c r="FJ37" s="61"/>
      <c r="FK37" s="61"/>
      <c r="FL37" s="61"/>
      <c r="FM37" s="61"/>
      <c r="FN37" s="61"/>
      <c r="FO37" s="61"/>
      <c r="FP37" s="61"/>
      <c r="FQ37" s="61"/>
      <c r="FR37" s="61"/>
      <c r="FS37" s="61"/>
      <c r="FT37" s="61"/>
      <c r="FU37" s="61"/>
      <c r="FV37" s="61"/>
      <c r="FW37" s="61"/>
      <c r="FX37" s="61"/>
      <c r="FY37" s="61"/>
      <c r="FZ37" s="61"/>
      <c r="GA37" s="61"/>
      <c r="GB37" s="61"/>
      <c r="GC37" s="61"/>
      <c r="GD37" s="61"/>
      <c r="GE37" s="61"/>
      <c r="GF37" s="61"/>
      <c r="GG37" s="61"/>
      <c r="GH37" s="61"/>
      <c r="GI37" s="61"/>
      <c r="GJ37" s="61"/>
      <c r="GK37" s="61"/>
      <c r="GL37" s="61"/>
      <c r="GM37" s="61"/>
      <c r="GN37" s="61"/>
      <c r="GO37" s="61"/>
      <c r="GP37" s="61"/>
      <c r="GQ37" s="61"/>
      <c r="GR37" s="61"/>
      <c r="GS37" s="61"/>
      <c r="GT37" s="61"/>
      <c r="GU37" s="61"/>
      <c r="GV37" s="61"/>
      <c r="GW37" s="61"/>
      <c r="GX37" s="61"/>
      <c r="GY37" s="61"/>
    </row>
    <row r="38" spans="1:207" s="62" customFormat="1" x14ac:dyDescent="0.35">
      <c r="A38" s="58">
        <v>21</v>
      </c>
      <c r="B38" s="59" t="s">
        <v>132</v>
      </c>
      <c r="C38" s="59" t="s">
        <v>205</v>
      </c>
      <c r="D38" s="41" t="s">
        <v>171</v>
      </c>
      <c r="E38" s="41"/>
      <c r="F38" s="63" t="s">
        <v>183</v>
      </c>
      <c r="G38" s="72">
        <v>838390.72</v>
      </c>
      <c r="H38" s="72">
        <v>838390.72</v>
      </c>
      <c r="I38" s="72">
        <v>129916.7</v>
      </c>
      <c r="J38" s="72">
        <v>302550.26</v>
      </c>
      <c r="K38" s="72">
        <v>19156.009999999998</v>
      </c>
      <c r="L38" s="72">
        <v>260752.97</v>
      </c>
      <c r="M38" s="72">
        <v>28458.799999999999</v>
      </c>
      <c r="N38" s="72">
        <v>667809.73</v>
      </c>
      <c r="O38" s="92">
        <v>0.94</v>
      </c>
      <c r="P38" s="72"/>
      <c r="Q38" s="72"/>
      <c r="R38" s="72"/>
      <c r="S38" s="93"/>
      <c r="T38" s="72"/>
      <c r="U38" s="72">
        <v>153755.79999999993</v>
      </c>
      <c r="V38" s="72">
        <v>519324.92</v>
      </c>
      <c r="W38" s="72">
        <v>165310</v>
      </c>
      <c r="X38" s="93">
        <v>8.309799622841324E-2</v>
      </c>
      <c r="Y38" s="72">
        <v>56891.69</v>
      </c>
      <c r="Z38" s="72">
        <v>0</v>
      </c>
      <c r="AA38" s="72">
        <v>0</v>
      </c>
      <c r="AB38" s="72">
        <v>3599</v>
      </c>
      <c r="AC38" s="72">
        <v>280</v>
      </c>
      <c r="AD38" s="72">
        <v>0</v>
      </c>
      <c r="AE38" s="72">
        <v>1500</v>
      </c>
      <c r="AF38" s="72">
        <v>740</v>
      </c>
      <c r="AG38" s="72">
        <v>1250</v>
      </c>
      <c r="AH38" s="72">
        <v>0</v>
      </c>
      <c r="AI38" s="72">
        <v>624</v>
      </c>
      <c r="AJ38" s="72">
        <v>0</v>
      </c>
      <c r="AK38" s="72">
        <v>0</v>
      </c>
      <c r="AL38" s="72">
        <v>0</v>
      </c>
      <c r="AM38" s="72">
        <v>0</v>
      </c>
      <c r="AN38" s="72">
        <v>18581.53</v>
      </c>
      <c r="AO38" s="94">
        <f t="shared" si="7"/>
        <v>0</v>
      </c>
      <c r="AP38" s="72">
        <v>0</v>
      </c>
      <c r="AQ38" s="72">
        <v>34231.75</v>
      </c>
      <c r="AR38" s="72">
        <v>0</v>
      </c>
      <c r="AS38" s="72">
        <v>0</v>
      </c>
      <c r="AT38" s="72">
        <v>5293.89</v>
      </c>
      <c r="AU38" s="72">
        <v>0</v>
      </c>
      <c r="AV38" s="72">
        <v>0</v>
      </c>
      <c r="AW38" s="72">
        <v>0</v>
      </c>
      <c r="AX38" s="72">
        <v>32</v>
      </c>
      <c r="AY38" s="72">
        <v>8</v>
      </c>
      <c r="AZ38" s="72">
        <v>0</v>
      </c>
      <c r="BA38" s="72">
        <v>0</v>
      </c>
      <c r="BB38" s="72">
        <v>-7</v>
      </c>
      <c r="BC38" s="72">
        <v>-1</v>
      </c>
      <c r="BD38" s="72">
        <v>0</v>
      </c>
      <c r="BE38" s="72">
        <f t="shared" si="8"/>
        <v>32</v>
      </c>
      <c r="BF38" s="72">
        <v>7</v>
      </c>
      <c r="BG38" s="72">
        <v>0</v>
      </c>
      <c r="BH38" s="72">
        <v>0</v>
      </c>
      <c r="BI38" s="72">
        <v>1</v>
      </c>
      <c r="BJ38" s="72">
        <v>0</v>
      </c>
      <c r="BK38" s="72">
        <v>0</v>
      </c>
      <c r="BL38" s="61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1"/>
      <c r="CA38" s="61"/>
      <c r="CB38" s="61"/>
      <c r="CC38" s="61"/>
      <c r="CD38" s="61"/>
      <c r="CE38" s="61"/>
      <c r="CF38" s="61"/>
      <c r="CG38" s="61"/>
      <c r="CH38" s="61"/>
      <c r="CI38" s="61"/>
      <c r="CJ38" s="61"/>
      <c r="CK38" s="61"/>
      <c r="CL38" s="61"/>
      <c r="CM38" s="61"/>
      <c r="CN38" s="61"/>
      <c r="CO38" s="61"/>
      <c r="CP38" s="61"/>
      <c r="CQ38" s="61"/>
      <c r="CR38" s="61"/>
      <c r="CS38" s="61"/>
      <c r="CT38" s="61"/>
      <c r="CU38" s="61"/>
      <c r="CV38" s="61"/>
      <c r="CW38" s="61"/>
      <c r="CX38" s="61"/>
      <c r="CY38" s="61"/>
      <c r="CZ38" s="61"/>
      <c r="DA38" s="61"/>
      <c r="DB38" s="61"/>
      <c r="DC38" s="61"/>
      <c r="DD38" s="61"/>
      <c r="DE38" s="61"/>
      <c r="DF38" s="61"/>
      <c r="DG38" s="61"/>
      <c r="DH38" s="61"/>
      <c r="DI38" s="61"/>
      <c r="DJ38" s="61"/>
      <c r="DK38" s="61"/>
      <c r="DL38" s="61"/>
      <c r="DM38" s="61"/>
      <c r="DN38" s="61"/>
      <c r="DO38" s="61"/>
      <c r="DP38" s="61"/>
      <c r="DQ38" s="61"/>
      <c r="DR38" s="61"/>
      <c r="DS38" s="61"/>
      <c r="DT38" s="61"/>
      <c r="DU38" s="61"/>
      <c r="DV38" s="61"/>
      <c r="DW38" s="61"/>
      <c r="DX38" s="61"/>
      <c r="DY38" s="61"/>
      <c r="DZ38" s="61"/>
      <c r="EA38" s="61"/>
      <c r="EB38" s="61"/>
      <c r="EC38" s="61"/>
      <c r="ED38" s="61"/>
      <c r="EE38" s="61"/>
      <c r="EF38" s="61"/>
      <c r="EG38" s="61"/>
      <c r="EH38" s="61"/>
      <c r="EI38" s="61"/>
      <c r="EJ38" s="61"/>
      <c r="EK38" s="61"/>
      <c r="EL38" s="61"/>
      <c r="EM38" s="61"/>
      <c r="EN38" s="61"/>
      <c r="EO38" s="61"/>
      <c r="EP38" s="61"/>
      <c r="EQ38" s="61"/>
      <c r="ER38" s="61"/>
      <c r="ES38" s="61"/>
      <c r="ET38" s="61"/>
      <c r="EU38" s="61"/>
      <c r="EV38" s="61"/>
      <c r="EW38" s="61"/>
      <c r="EX38" s="61"/>
      <c r="EY38" s="61"/>
      <c r="EZ38" s="61"/>
      <c r="FA38" s="61"/>
      <c r="FB38" s="61"/>
      <c r="FC38" s="61"/>
      <c r="FD38" s="61"/>
      <c r="FE38" s="61"/>
      <c r="FF38" s="61"/>
      <c r="FG38" s="61"/>
      <c r="FH38" s="61"/>
      <c r="FI38" s="61"/>
      <c r="FJ38" s="61"/>
      <c r="FK38" s="61"/>
      <c r="FL38" s="61"/>
      <c r="FM38" s="61"/>
      <c r="FN38" s="61"/>
      <c r="FO38" s="61"/>
      <c r="FP38" s="61"/>
      <c r="FQ38" s="61"/>
      <c r="FR38" s="61"/>
      <c r="FS38" s="61"/>
      <c r="FT38" s="61"/>
      <c r="FU38" s="61"/>
      <c r="FV38" s="61"/>
      <c r="FW38" s="61"/>
      <c r="FX38" s="61"/>
      <c r="FY38" s="61"/>
      <c r="FZ38" s="61"/>
      <c r="GA38" s="61"/>
      <c r="GB38" s="61"/>
      <c r="GC38" s="61"/>
      <c r="GD38" s="61"/>
      <c r="GE38" s="61"/>
      <c r="GF38" s="61"/>
      <c r="GG38" s="61"/>
      <c r="GH38" s="61"/>
      <c r="GI38" s="61"/>
      <c r="GJ38" s="61"/>
      <c r="GK38" s="61"/>
      <c r="GL38" s="61"/>
      <c r="GM38" s="61"/>
      <c r="GN38" s="61"/>
      <c r="GO38" s="61"/>
      <c r="GP38" s="61"/>
      <c r="GQ38" s="61"/>
      <c r="GR38" s="61"/>
      <c r="GS38" s="61"/>
      <c r="GT38" s="61"/>
      <c r="GU38" s="61"/>
      <c r="GV38" s="61"/>
      <c r="GW38" s="61"/>
      <c r="GX38" s="61"/>
      <c r="GY38" s="61"/>
    </row>
    <row r="39" spans="1:207" s="20" customFormat="1" x14ac:dyDescent="0.35">
      <c r="A39" s="22">
        <v>21</v>
      </c>
      <c r="B39" s="23" t="s">
        <v>133</v>
      </c>
      <c r="C39" s="23" t="s">
        <v>218</v>
      </c>
      <c r="D39" s="41" t="s">
        <v>172</v>
      </c>
      <c r="E39" s="41" t="s">
        <v>147</v>
      </c>
      <c r="F39" s="24" t="s">
        <v>55</v>
      </c>
      <c r="G39" s="85">
        <v>2541182</v>
      </c>
      <c r="H39" s="85">
        <v>2541969</v>
      </c>
      <c r="I39" s="85">
        <v>2747</v>
      </c>
      <c r="J39" s="85">
        <v>1965544</v>
      </c>
      <c r="K39" s="72">
        <v>79123</v>
      </c>
      <c r="L39" s="72">
        <v>406254</v>
      </c>
      <c r="M39" s="72">
        <v>17980</v>
      </c>
      <c r="N39" s="85">
        <v>2616200</v>
      </c>
      <c r="O39" s="91">
        <v>1.99</v>
      </c>
      <c r="P39" s="86"/>
      <c r="Q39" s="85"/>
      <c r="R39" s="85"/>
      <c r="S39" s="89"/>
      <c r="T39" s="85"/>
      <c r="U39" s="85">
        <v>19100</v>
      </c>
      <c r="V39" s="85">
        <v>1435481</v>
      </c>
      <c r="W39" s="85">
        <v>1086601</v>
      </c>
      <c r="X39" s="89">
        <v>5.6556265815306567E-2</v>
      </c>
      <c r="Y39" s="85">
        <v>140145</v>
      </c>
      <c r="Z39" s="85">
        <v>393885</v>
      </c>
      <c r="AA39" s="85">
        <v>558</v>
      </c>
      <c r="AB39" s="85">
        <v>42017</v>
      </c>
      <c r="AC39" s="72">
        <v>0</v>
      </c>
      <c r="AD39" s="72">
        <v>0</v>
      </c>
      <c r="AE39" s="72">
        <v>856</v>
      </c>
      <c r="AF39" s="72">
        <v>8200</v>
      </c>
      <c r="AG39" s="72">
        <v>6501</v>
      </c>
      <c r="AH39" s="72">
        <v>222</v>
      </c>
      <c r="AI39" s="72">
        <v>4123</v>
      </c>
      <c r="AJ39" s="72">
        <v>200</v>
      </c>
      <c r="AK39" s="85">
        <v>1203</v>
      </c>
      <c r="AL39" s="72">
        <v>0</v>
      </c>
      <c r="AM39" s="85">
        <v>19714</v>
      </c>
      <c r="AN39" s="85">
        <v>73161</v>
      </c>
      <c r="AO39" s="71">
        <f t="shared" si="7"/>
        <v>0.26946050491382023</v>
      </c>
      <c r="AP39" s="85">
        <v>0</v>
      </c>
      <c r="AQ39" s="85">
        <v>146820</v>
      </c>
      <c r="AR39" s="85">
        <v>204</v>
      </c>
      <c r="AS39" s="85">
        <v>0</v>
      </c>
      <c r="AT39" s="85">
        <v>40378</v>
      </c>
      <c r="AU39" s="85">
        <v>0</v>
      </c>
      <c r="AV39" s="85">
        <v>0</v>
      </c>
      <c r="AW39" s="85">
        <v>0</v>
      </c>
      <c r="AX39" s="85">
        <v>63</v>
      </c>
      <c r="AY39" s="85">
        <v>6</v>
      </c>
      <c r="AZ39" s="85">
        <v>0</v>
      </c>
      <c r="BA39" s="85">
        <v>0</v>
      </c>
      <c r="BB39" s="85">
        <v>0</v>
      </c>
      <c r="BC39" s="85">
        <v>-13</v>
      </c>
      <c r="BD39" s="85">
        <v>0</v>
      </c>
      <c r="BE39" s="86">
        <f t="shared" si="8"/>
        <v>56</v>
      </c>
      <c r="BF39" s="85">
        <v>1</v>
      </c>
      <c r="BG39" s="85">
        <v>2</v>
      </c>
      <c r="BH39" s="85">
        <v>0</v>
      </c>
      <c r="BI39" s="72">
        <v>7</v>
      </c>
      <c r="BJ39" s="72">
        <v>4</v>
      </c>
      <c r="BK39" s="72">
        <v>0</v>
      </c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</row>
    <row r="40" spans="1:207" s="20" customFormat="1" x14ac:dyDescent="0.35">
      <c r="A40" s="70">
        <v>21</v>
      </c>
      <c r="B40" s="65" t="s">
        <v>194</v>
      </c>
      <c r="C40" s="65" t="s">
        <v>210</v>
      </c>
      <c r="D40" s="41" t="s">
        <v>174</v>
      </c>
      <c r="E40" s="41" t="s">
        <v>151</v>
      </c>
      <c r="F40" s="57" t="s">
        <v>55</v>
      </c>
      <c r="G40" s="72">
        <v>514993.76</v>
      </c>
      <c r="H40" s="72">
        <v>524860.97</v>
      </c>
      <c r="I40" s="72">
        <v>23410.84</v>
      </c>
      <c r="J40" s="72">
        <v>415582.03</v>
      </c>
      <c r="K40" s="72">
        <v>37311.9</v>
      </c>
      <c r="L40" s="72">
        <v>25702</v>
      </c>
      <c r="M40" s="72">
        <v>0</v>
      </c>
      <c r="N40" s="72">
        <v>541637.32999999996</v>
      </c>
      <c r="O40" s="92">
        <v>1</v>
      </c>
      <c r="P40" s="72">
        <v>9867.2099999999627</v>
      </c>
      <c r="Q40" s="72">
        <v>458224</v>
      </c>
      <c r="R40" s="72">
        <v>73547</v>
      </c>
      <c r="S40" s="93">
        <f>48029/531770</f>
        <v>9.0319122929085879E-2</v>
      </c>
      <c r="T40" s="72">
        <v>53174.19</v>
      </c>
      <c r="U40" s="72"/>
      <c r="V40" s="72"/>
      <c r="W40" s="72"/>
      <c r="X40" s="93"/>
      <c r="Y40" s="72"/>
      <c r="Z40" s="72">
        <v>98677.66</v>
      </c>
      <c r="AA40" s="72">
        <v>0</v>
      </c>
      <c r="AB40" s="72">
        <v>24687</v>
      </c>
      <c r="AC40" s="72">
        <v>1938</v>
      </c>
      <c r="AD40" s="72">
        <v>1476</v>
      </c>
      <c r="AE40" s="72">
        <v>3150</v>
      </c>
      <c r="AF40" s="72">
        <v>13100</v>
      </c>
      <c r="AG40" s="72">
        <v>0</v>
      </c>
      <c r="AH40" s="72">
        <v>0</v>
      </c>
      <c r="AI40" s="72">
        <v>5364.85</v>
      </c>
      <c r="AJ40" s="72">
        <v>0</v>
      </c>
      <c r="AK40" s="72">
        <v>3000</v>
      </c>
      <c r="AL40" s="72">
        <v>0</v>
      </c>
      <c r="AM40" s="72">
        <v>0</v>
      </c>
      <c r="AN40" s="72">
        <v>59603.35</v>
      </c>
      <c r="AO40" s="94">
        <f t="shared" si="7"/>
        <v>0</v>
      </c>
      <c r="AP40" s="72">
        <v>0</v>
      </c>
      <c r="AQ40" s="72">
        <v>3319.05</v>
      </c>
      <c r="AR40" s="72">
        <v>1676</v>
      </c>
      <c r="AS40" s="72">
        <v>0</v>
      </c>
      <c r="AT40" s="72">
        <v>3469</v>
      </c>
      <c r="AU40" s="72">
        <v>0</v>
      </c>
      <c r="AV40" s="72">
        <v>0</v>
      </c>
      <c r="AW40" s="72">
        <v>0</v>
      </c>
      <c r="AX40" s="72">
        <v>11</v>
      </c>
      <c r="AY40" s="72">
        <v>0</v>
      </c>
      <c r="AZ40" s="72">
        <v>0</v>
      </c>
      <c r="BA40" s="72">
        <v>0</v>
      </c>
      <c r="BB40" s="72">
        <v>-1</v>
      </c>
      <c r="BC40" s="72">
        <v>-1</v>
      </c>
      <c r="BD40" s="72">
        <v>0</v>
      </c>
      <c r="BE40" s="72">
        <f t="shared" si="8"/>
        <v>9</v>
      </c>
      <c r="BF40" s="72">
        <v>0</v>
      </c>
      <c r="BG40" s="72">
        <v>0</v>
      </c>
      <c r="BH40" s="72">
        <v>0</v>
      </c>
      <c r="BI40" s="72">
        <v>0</v>
      </c>
      <c r="BJ40" s="72">
        <v>1</v>
      </c>
      <c r="BK40" s="72">
        <v>0</v>
      </c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</row>
    <row r="41" spans="1:207" s="20" customFormat="1" x14ac:dyDescent="0.35">
      <c r="A41" s="22">
        <v>21</v>
      </c>
      <c r="B41" s="23" t="s">
        <v>134</v>
      </c>
      <c r="C41" s="23" t="s">
        <v>219</v>
      </c>
      <c r="D41" s="41" t="s">
        <v>173</v>
      </c>
      <c r="E41" s="41" t="s">
        <v>147</v>
      </c>
      <c r="F41" s="57" t="s">
        <v>53</v>
      </c>
      <c r="G41" s="85">
        <v>98530</v>
      </c>
      <c r="H41" s="85">
        <v>98530</v>
      </c>
      <c r="I41" s="85">
        <v>20755.68</v>
      </c>
      <c r="J41" s="85">
        <v>36145.440000000002</v>
      </c>
      <c r="K41" s="72">
        <v>8716.4</v>
      </c>
      <c r="L41" s="72">
        <v>16902.73</v>
      </c>
      <c r="M41" s="72">
        <v>4964.0600000000004</v>
      </c>
      <c r="N41" s="85">
        <v>76581.63</v>
      </c>
      <c r="O41" s="91">
        <v>4.8499999999999996</v>
      </c>
      <c r="P41" s="86"/>
      <c r="Q41" s="85"/>
      <c r="R41" s="85"/>
      <c r="S41" s="89"/>
      <c r="T41" s="85"/>
      <c r="U41" s="85">
        <v>0</v>
      </c>
      <c r="V41" s="85">
        <v>98530</v>
      </c>
      <c r="W41" s="85">
        <v>0</v>
      </c>
      <c r="X41" s="89">
        <v>0.1</v>
      </c>
      <c r="Y41" s="85">
        <v>9853</v>
      </c>
      <c r="Z41" s="85">
        <v>0</v>
      </c>
      <c r="AA41" s="85">
        <v>0</v>
      </c>
      <c r="AB41" s="85">
        <v>3501.5</v>
      </c>
      <c r="AC41" s="72">
        <v>0</v>
      </c>
      <c r="AD41" s="72">
        <v>0</v>
      </c>
      <c r="AE41" s="72">
        <v>500</v>
      </c>
      <c r="AF41" s="72">
        <v>0</v>
      </c>
      <c r="AG41" s="72">
        <v>500</v>
      </c>
      <c r="AH41" s="72">
        <v>0</v>
      </c>
      <c r="AI41" s="72">
        <v>650</v>
      </c>
      <c r="AJ41" s="72">
        <v>250</v>
      </c>
      <c r="AK41" s="85">
        <v>0</v>
      </c>
      <c r="AL41" s="72">
        <v>0</v>
      </c>
      <c r="AM41" s="85">
        <v>0</v>
      </c>
      <c r="AN41" s="85">
        <v>5926.5</v>
      </c>
      <c r="AO41" s="71">
        <f t="shared" si="7"/>
        <v>0</v>
      </c>
      <c r="AP41" s="85">
        <v>0</v>
      </c>
      <c r="AQ41" s="85">
        <v>4926.5</v>
      </c>
      <c r="AR41" s="85">
        <v>0</v>
      </c>
      <c r="AS41" s="85">
        <v>0</v>
      </c>
      <c r="AT41" s="85">
        <v>15000</v>
      </c>
      <c r="AU41" s="85">
        <v>0</v>
      </c>
      <c r="AV41" s="85">
        <v>0</v>
      </c>
      <c r="AW41" s="85">
        <v>0</v>
      </c>
      <c r="AX41" s="85">
        <v>4</v>
      </c>
      <c r="AY41" s="85">
        <v>0</v>
      </c>
      <c r="AZ41" s="85">
        <v>0</v>
      </c>
      <c r="BA41" s="85">
        <v>0</v>
      </c>
      <c r="BB41" s="85">
        <v>0</v>
      </c>
      <c r="BC41" s="85">
        <v>0</v>
      </c>
      <c r="BD41" s="85">
        <v>0</v>
      </c>
      <c r="BE41" s="86">
        <f t="shared" si="8"/>
        <v>4</v>
      </c>
      <c r="BF41" s="85">
        <v>0</v>
      </c>
      <c r="BG41" s="85">
        <v>0</v>
      </c>
      <c r="BH41" s="85">
        <v>0</v>
      </c>
      <c r="BI41" s="72">
        <v>0</v>
      </c>
      <c r="BJ41" s="72">
        <v>0</v>
      </c>
      <c r="BK41" s="72">
        <v>0</v>
      </c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</row>
    <row r="42" spans="1:207" s="20" customFormat="1" x14ac:dyDescent="0.35">
      <c r="A42" s="22">
        <v>21</v>
      </c>
      <c r="B42" s="23" t="s">
        <v>135</v>
      </c>
      <c r="C42" s="23" t="s">
        <v>220</v>
      </c>
      <c r="D42" s="41" t="s">
        <v>175</v>
      </c>
      <c r="E42" s="41" t="s">
        <v>139</v>
      </c>
      <c r="F42" s="57" t="s">
        <v>55</v>
      </c>
      <c r="G42" s="85">
        <v>389290.52</v>
      </c>
      <c r="H42" s="85">
        <v>389290.52</v>
      </c>
      <c r="I42" s="85">
        <v>0</v>
      </c>
      <c r="J42" s="85">
        <v>336911.79</v>
      </c>
      <c r="K42" s="72">
        <v>18915.259999999998</v>
      </c>
      <c r="L42" s="72">
        <v>12838.82</v>
      </c>
      <c r="M42" s="72">
        <v>18027.68</v>
      </c>
      <c r="N42" s="85">
        <v>410103.57</v>
      </c>
      <c r="O42" s="91">
        <v>1.85</v>
      </c>
      <c r="P42" s="86"/>
      <c r="Q42" s="85"/>
      <c r="R42" s="85"/>
      <c r="S42" s="89"/>
      <c r="T42" s="85"/>
      <c r="U42" s="85">
        <v>0</v>
      </c>
      <c r="V42" s="85">
        <v>335294.17</v>
      </c>
      <c r="W42" s="85">
        <v>53996.35</v>
      </c>
      <c r="X42" s="89">
        <v>6.0145338242503302E-2</v>
      </c>
      <c r="Y42" s="85">
        <v>23410.02</v>
      </c>
      <c r="Z42" s="85">
        <v>0</v>
      </c>
      <c r="AA42" s="85">
        <v>7.96</v>
      </c>
      <c r="AB42" s="85">
        <v>3000</v>
      </c>
      <c r="AC42" s="72">
        <v>0</v>
      </c>
      <c r="AD42" s="72">
        <v>0</v>
      </c>
      <c r="AE42" s="72">
        <v>500</v>
      </c>
      <c r="AF42" s="72">
        <v>0</v>
      </c>
      <c r="AG42" s="72">
        <v>200</v>
      </c>
      <c r="AH42" s="72">
        <v>0</v>
      </c>
      <c r="AI42" s="72">
        <v>1096.79</v>
      </c>
      <c r="AJ42" s="72">
        <v>500.9</v>
      </c>
      <c r="AK42" s="85">
        <v>0</v>
      </c>
      <c r="AL42" s="72">
        <v>0</v>
      </c>
      <c r="AM42" s="85">
        <v>0</v>
      </c>
      <c r="AN42" s="85">
        <v>5647.69</v>
      </c>
      <c r="AO42" s="71">
        <f t="shared" si="7"/>
        <v>0</v>
      </c>
      <c r="AP42" s="85">
        <v>0</v>
      </c>
      <c r="AQ42" s="85">
        <v>19464.53</v>
      </c>
      <c r="AR42" s="85">
        <v>0</v>
      </c>
      <c r="AS42" s="85">
        <v>0</v>
      </c>
      <c r="AT42" s="85">
        <v>12332.89</v>
      </c>
      <c r="AU42" s="85">
        <v>0</v>
      </c>
      <c r="AV42" s="85">
        <v>0</v>
      </c>
      <c r="AW42" s="85">
        <v>0</v>
      </c>
      <c r="AX42" s="85">
        <v>9</v>
      </c>
      <c r="AY42" s="85">
        <v>6</v>
      </c>
      <c r="AZ42" s="85">
        <v>0</v>
      </c>
      <c r="BA42" s="85">
        <v>0</v>
      </c>
      <c r="BB42" s="85">
        <v>-4</v>
      </c>
      <c r="BC42" s="85">
        <v>-2</v>
      </c>
      <c r="BD42" s="85">
        <v>0</v>
      </c>
      <c r="BE42" s="86">
        <f t="shared" si="8"/>
        <v>9</v>
      </c>
      <c r="BF42" s="85">
        <v>0</v>
      </c>
      <c r="BG42" s="85">
        <v>1</v>
      </c>
      <c r="BH42" s="85">
        <v>0</v>
      </c>
      <c r="BI42" s="72">
        <v>0</v>
      </c>
      <c r="BJ42" s="72">
        <v>0</v>
      </c>
      <c r="BK42" s="72">
        <v>1</v>
      </c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  <c r="GF42" s="19"/>
      <c r="GG42" s="19"/>
      <c r="GH42" s="19"/>
      <c r="GI42" s="19"/>
      <c r="GJ42" s="19"/>
      <c r="GK42" s="19"/>
      <c r="GL42" s="19"/>
      <c r="GM42" s="19"/>
      <c r="GN42" s="19"/>
      <c r="GO42" s="19"/>
      <c r="GP42" s="19"/>
      <c r="GQ42" s="19"/>
      <c r="GR42" s="19"/>
      <c r="GS42" s="19"/>
      <c r="GT42" s="19"/>
      <c r="GU42" s="19"/>
      <c r="GV42" s="19"/>
      <c r="GW42" s="19"/>
      <c r="GX42" s="19"/>
      <c r="GY42" s="19"/>
    </row>
    <row r="43" spans="1:207" x14ac:dyDescent="0.35">
      <c r="O43" s="9"/>
      <c r="P43" s="9"/>
      <c r="Q43" s="9"/>
      <c r="R43" s="10"/>
      <c r="S43" s="10"/>
      <c r="T43" s="10"/>
      <c r="U43" s="10"/>
      <c r="V43" s="10"/>
      <c r="W43" s="10"/>
      <c r="X43" s="10"/>
    </row>
    <row r="44" spans="1:207" x14ac:dyDescent="0.35">
      <c r="O44" s="9"/>
      <c r="P44" s="9"/>
      <c r="Q44" s="9"/>
      <c r="R44" s="10"/>
      <c r="S44" s="10"/>
      <c r="T44" s="10"/>
      <c r="U44" s="10"/>
      <c r="V44" s="10"/>
      <c r="W44" s="10"/>
      <c r="X44" s="10"/>
    </row>
    <row r="45" spans="1:207" x14ac:dyDescent="0.35">
      <c r="O45" s="9"/>
      <c r="P45" s="9"/>
      <c r="Q45" s="9"/>
      <c r="R45" s="10"/>
      <c r="S45" s="10"/>
      <c r="T45" s="10"/>
      <c r="U45" s="10"/>
      <c r="V45" s="10"/>
      <c r="W45" s="10"/>
      <c r="X45" s="10"/>
    </row>
    <row r="46" spans="1:207" x14ac:dyDescent="0.35">
      <c r="O46" s="9"/>
      <c r="P46" s="9"/>
      <c r="Q46" s="9"/>
      <c r="R46" s="10"/>
      <c r="S46" s="10"/>
      <c r="T46" s="10"/>
      <c r="U46" s="10"/>
      <c r="V46" s="10"/>
      <c r="W46" s="10"/>
      <c r="X46" s="10"/>
    </row>
    <row r="47" spans="1:207" x14ac:dyDescent="0.35">
      <c r="O47" s="9"/>
      <c r="P47" s="9"/>
      <c r="Q47" s="9"/>
      <c r="R47" s="10"/>
      <c r="S47" s="10"/>
      <c r="T47" s="10"/>
      <c r="U47" s="10"/>
      <c r="V47" s="10"/>
      <c r="W47" s="10"/>
      <c r="X47" s="10"/>
    </row>
    <row r="48" spans="1:207" x14ac:dyDescent="0.35">
      <c r="O48" s="9"/>
      <c r="P48" s="9"/>
      <c r="Q48" s="9"/>
      <c r="R48" s="10"/>
      <c r="S48" s="10"/>
      <c r="T48" s="10"/>
      <c r="U48" s="10"/>
      <c r="V48" s="10"/>
      <c r="W48" s="10"/>
      <c r="X48" s="10"/>
    </row>
    <row r="49" spans="15:24" x14ac:dyDescent="0.35">
      <c r="O49" s="9"/>
      <c r="P49" s="9"/>
      <c r="Q49" s="9"/>
      <c r="R49" s="10"/>
      <c r="S49" s="10"/>
      <c r="T49" s="10"/>
      <c r="U49" s="10"/>
      <c r="V49" s="10"/>
      <c r="W49" s="10"/>
      <c r="X49" s="10"/>
    </row>
    <row r="50" spans="15:24" x14ac:dyDescent="0.35">
      <c r="O50" s="9"/>
      <c r="P50" s="9"/>
      <c r="Q50" s="9"/>
      <c r="R50" s="10"/>
      <c r="S50" s="10"/>
      <c r="T50" s="10"/>
      <c r="U50" s="10"/>
      <c r="V50" s="10"/>
      <c r="W50" s="10"/>
      <c r="X50" s="10"/>
    </row>
    <row r="51" spans="15:24" x14ac:dyDescent="0.35">
      <c r="O51" s="9"/>
      <c r="P51" s="9"/>
      <c r="Q51" s="9"/>
      <c r="R51" s="10"/>
      <c r="S51" s="10"/>
      <c r="T51" s="10"/>
      <c r="U51" s="10"/>
      <c r="V51" s="10"/>
      <c r="W51" s="10"/>
      <c r="X51" s="10"/>
    </row>
    <row r="52" spans="15:24" x14ac:dyDescent="0.35">
      <c r="O52" s="9"/>
      <c r="P52" s="9"/>
      <c r="Q52" s="9"/>
      <c r="R52" s="10"/>
      <c r="S52" s="10"/>
      <c r="T52" s="10"/>
      <c r="U52" s="10"/>
      <c r="V52" s="10"/>
      <c r="W52" s="10"/>
      <c r="X52" s="10"/>
    </row>
    <row r="53" spans="15:24" x14ac:dyDescent="0.35">
      <c r="O53" s="9"/>
      <c r="P53" s="9"/>
      <c r="Q53" s="9"/>
      <c r="R53" s="10"/>
      <c r="S53" s="10"/>
      <c r="T53" s="10"/>
      <c r="U53" s="10"/>
      <c r="V53" s="10"/>
      <c r="W53" s="10"/>
      <c r="X53" s="10"/>
    </row>
    <row r="54" spans="15:24" x14ac:dyDescent="0.35">
      <c r="O54" s="9"/>
      <c r="P54" s="9"/>
      <c r="Q54" s="9"/>
      <c r="R54" s="10"/>
      <c r="S54" s="10"/>
      <c r="T54" s="10"/>
      <c r="U54" s="10"/>
      <c r="V54" s="10"/>
      <c r="W54" s="10"/>
      <c r="X54" s="10"/>
    </row>
    <row r="55" spans="15:24" x14ac:dyDescent="0.35">
      <c r="O55" s="9"/>
      <c r="P55" s="9"/>
      <c r="Q55" s="9"/>
      <c r="R55" s="10"/>
      <c r="S55" s="10"/>
      <c r="T55" s="10"/>
      <c r="U55" s="10"/>
      <c r="V55" s="10"/>
      <c r="W55" s="10"/>
      <c r="X55" s="10"/>
    </row>
    <row r="56" spans="15:24" x14ac:dyDescent="0.35">
      <c r="O56" s="9"/>
      <c r="P56" s="9"/>
      <c r="Q56" s="9"/>
      <c r="R56" s="10"/>
      <c r="S56" s="10"/>
      <c r="T56" s="10"/>
      <c r="U56" s="10"/>
      <c r="V56" s="10"/>
      <c r="W56" s="10"/>
      <c r="X56" s="10"/>
    </row>
    <row r="57" spans="15:24" x14ac:dyDescent="0.35">
      <c r="O57" s="9"/>
      <c r="P57" s="9"/>
      <c r="Q57" s="9"/>
      <c r="R57" s="10"/>
      <c r="S57" s="10"/>
      <c r="T57" s="10"/>
      <c r="U57" s="10"/>
      <c r="V57" s="10"/>
      <c r="W57" s="10"/>
      <c r="X57" s="10"/>
    </row>
    <row r="58" spans="15:24" x14ac:dyDescent="0.35">
      <c r="O58" s="9"/>
      <c r="P58" s="9"/>
      <c r="Q58" s="9"/>
      <c r="R58" s="10"/>
      <c r="S58" s="10"/>
      <c r="T58" s="10"/>
      <c r="U58" s="10"/>
      <c r="V58" s="10"/>
      <c r="W58" s="10"/>
      <c r="X58" s="10"/>
    </row>
    <row r="59" spans="15:24" x14ac:dyDescent="0.35">
      <c r="O59" s="9"/>
      <c r="P59" s="9"/>
      <c r="Q59" s="9"/>
      <c r="R59" s="10"/>
      <c r="S59" s="10"/>
      <c r="T59" s="10"/>
      <c r="U59" s="10"/>
      <c r="V59" s="10"/>
      <c r="W59" s="10"/>
      <c r="X59" s="10"/>
    </row>
    <row r="60" spans="15:24" x14ac:dyDescent="0.35">
      <c r="O60" s="9"/>
      <c r="P60" s="9"/>
      <c r="Q60" s="9"/>
      <c r="R60" s="10"/>
      <c r="S60" s="10"/>
      <c r="T60" s="10"/>
      <c r="U60" s="10"/>
      <c r="V60" s="10"/>
      <c r="W60" s="10"/>
      <c r="X60" s="10"/>
    </row>
    <row r="61" spans="15:24" x14ac:dyDescent="0.35">
      <c r="O61" s="9"/>
      <c r="P61" s="9"/>
      <c r="Q61" s="9"/>
    </row>
    <row r="62" spans="15:24" x14ac:dyDescent="0.35">
      <c r="O62" s="9"/>
      <c r="P62" s="9"/>
      <c r="Q62" s="9"/>
    </row>
    <row r="63" spans="15:24" x14ac:dyDescent="0.35">
      <c r="O63" s="9"/>
      <c r="P63" s="9"/>
      <c r="Q63" s="9"/>
    </row>
    <row r="64" spans="15:24" x14ac:dyDescent="0.35">
      <c r="O64" s="9"/>
      <c r="P64" s="9"/>
      <c r="Q64" s="9"/>
    </row>
    <row r="65" spans="15:17" x14ac:dyDescent="0.35">
      <c r="O65" s="9"/>
      <c r="P65" s="9"/>
      <c r="Q65" s="9"/>
    </row>
    <row r="66" spans="15:17" x14ac:dyDescent="0.35">
      <c r="O66" s="9"/>
      <c r="P66" s="9"/>
      <c r="Q66" s="9"/>
    </row>
    <row r="67" spans="15:17" x14ac:dyDescent="0.35">
      <c r="O67" s="9"/>
      <c r="P67" s="9"/>
      <c r="Q67" s="9"/>
    </row>
    <row r="68" spans="15:17" x14ac:dyDescent="0.35">
      <c r="O68" s="9"/>
      <c r="P68" s="9"/>
      <c r="Q68" s="9"/>
    </row>
  </sheetData>
  <sortState xmlns:xlrd2="http://schemas.microsoft.com/office/spreadsheetml/2017/richdata2" ref="A13:BK43">
    <sortCondition ref="A13:A43"/>
    <sortCondition ref="B13:B43"/>
  </sortState>
  <mergeCells count="13">
    <mergeCell ref="Z2:AW2"/>
    <mergeCell ref="AX2:BK2"/>
    <mergeCell ref="G2:O2"/>
    <mergeCell ref="P2:Y2"/>
    <mergeCell ref="P3:T3"/>
    <mergeCell ref="U3:Y3"/>
    <mergeCell ref="N6:N8"/>
    <mergeCell ref="R6:R8"/>
    <mergeCell ref="Q6:Q8"/>
    <mergeCell ref="P6:P8"/>
    <mergeCell ref="U6:U8"/>
    <mergeCell ref="V6:V8"/>
    <mergeCell ref="W6:W8"/>
  </mergeCells>
  <phoneticPr fontId="5" type="noConversion"/>
  <pageMargins left="0.75" right="0.75" top="1" bottom="1" header="0.5" footer="0.5"/>
  <pageSetup orientation="portrait" r:id="rId1"/>
  <headerFooter alignWithMargins="0">
    <oddFooter>&amp;L&amp;8&amp;D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10" baseType="lpstr">
      <vt:lpstr>A</vt:lpstr>
      <vt:lpstr>_EXP13</vt:lpstr>
      <vt:lpstr>_EXP2</vt:lpstr>
      <vt:lpstr>_MT13</vt:lpstr>
      <vt:lpstr>_MTH2</vt:lpstr>
      <vt:lpstr>DISB</vt:lpstr>
      <vt:lpstr>DISB2</vt:lpstr>
      <vt:lpstr>EXP</vt:lpstr>
      <vt:lpstr>MTH</vt:lpstr>
      <vt:lpstr>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CHAPTER  12  STANDING TRUSTEE FY23 ANNUAL REPORTS</dc:title>
  <dc:creator>United States Trustee Program</dc:creator>
  <cp:lastModifiedBy>Chery, Rose (USTP) (CTR)</cp:lastModifiedBy>
  <dcterms:created xsi:type="dcterms:W3CDTF">2007-10-30T12:54:55Z</dcterms:created>
  <dcterms:modified xsi:type="dcterms:W3CDTF">2024-04-02T18:06:00Z</dcterms:modified>
</cp:coreProperties>
</file>