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7DF2AA1C-3D3A-466C-9277-F6B21DB565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172" i="1" l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79" i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23" i="1"/>
  <c r="AY23" i="1"/>
  <c r="AF23" i="1"/>
  <c r="BJ144" i="1"/>
  <c r="AV144" i="1"/>
  <c r="BJ44" i="1" l="1"/>
  <c r="AY44" i="1"/>
  <c r="AF44" i="1"/>
  <c r="BJ64" i="1"/>
  <c r="AV64" i="1"/>
  <c r="BJ53" i="1" l="1"/>
  <c r="AV53" i="1"/>
  <c r="BJ30" i="1" l="1"/>
  <c r="AY30" i="1"/>
  <c r="AF30" i="1"/>
  <c r="BJ29" i="1"/>
  <c r="AY29" i="1"/>
  <c r="AF29" i="1"/>
  <c r="BJ28" i="1"/>
  <c r="AY28" i="1"/>
  <c r="AF28" i="1"/>
  <c r="BJ27" i="1"/>
  <c r="AY27" i="1"/>
  <c r="AF27" i="1"/>
  <c r="BJ26" i="1"/>
  <c r="AY26" i="1"/>
  <c r="AF26" i="1"/>
  <c r="BJ25" i="1"/>
  <c r="AY25" i="1"/>
  <c r="AF25" i="1"/>
  <c r="BJ24" i="1"/>
  <c r="AY24" i="1"/>
  <c r="AF24" i="1"/>
  <c r="BJ146" i="1"/>
  <c r="AY146" i="1"/>
  <c r="AF146" i="1"/>
  <c r="BJ145" i="1"/>
  <c r="AY145" i="1"/>
  <c r="AF145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71" i="1" l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57" i="1"/>
  <c r="AY57" i="1"/>
  <c r="AF57" i="1"/>
  <c r="BJ56" i="1"/>
  <c r="AY56" i="1"/>
  <c r="AF56" i="1"/>
  <c r="BJ55" i="1"/>
  <c r="AY55" i="1"/>
  <c r="AF55" i="1"/>
  <c r="BJ54" i="1"/>
  <c r="AY54" i="1"/>
  <c r="AF54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5" i="1"/>
  <c r="AY45" i="1"/>
  <c r="AF45" i="1"/>
  <c r="BJ43" i="1"/>
  <c r="AY43" i="1"/>
  <c r="AF43" i="1"/>
  <c r="BJ42" i="1"/>
  <c r="AY42" i="1"/>
  <c r="AF42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J163" i="1" l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33" i="1"/>
  <c r="AY133" i="1"/>
  <c r="AF133" i="1"/>
  <c r="BJ132" i="1"/>
  <c r="AY132" i="1"/>
  <c r="AF132" i="1"/>
  <c r="BJ131" i="1"/>
  <c r="AY131" i="1"/>
  <c r="AF131" i="1"/>
  <c r="BJ130" i="1"/>
  <c r="AY130" i="1"/>
  <c r="AF130" i="1"/>
  <c r="BJ129" i="1"/>
  <c r="AY129" i="1"/>
  <c r="AF129" i="1"/>
  <c r="BJ128" i="1"/>
  <c r="AY128" i="1"/>
  <c r="AF128" i="1"/>
  <c r="BJ127" i="1"/>
  <c r="AY127" i="1"/>
  <c r="AF127" i="1"/>
  <c r="BJ126" i="1"/>
  <c r="AY126" i="1"/>
  <c r="AF126" i="1"/>
  <c r="BJ125" i="1"/>
  <c r="AY125" i="1"/>
  <c r="AF125" i="1"/>
  <c r="BJ124" i="1"/>
  <c r="AY124" i="1"/>
  <c r="AF124" i="1"/>
  <c r="BJ123" i="1"/>
  <c r="AY123" i="1"/>
  <c r="AF123" i="1"/>
  <c r="BJ122" i="1"/>
  <c r="AY122" i="1"/>
  <c r="AF122" i="1"/>
  <c r="BJ121" i="1"/>
  <c r="AY121" i="1"/>
  <c r="AF121" i="1"/>
  <c r="BJ120" i="1"/>
  <c r="AY120" i="1"/>
  <c r="AF120" i="1"/>
  <c r="BJ119" i="1"/>
  <c r="AY119" i="1"/>
  <c r="AF119" i="1"/>
  <c r="BJ118" i="1"/>
  <c r="AY118" i="1"/>
  <c r="AF118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2" i="1"/>
  <c r="AY112" i="1"/>
  <c r="AF112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7" i="1"/>
  <c r="AY107" i="1"/>
  <c r="AF107" i="1"/>
  <c r="BJ106" i="1"/>
  <c r="AY106" i="1"/>
  <c r="AF106" i="1"/>
  <c r="BJ105" i="1"/>
  <c r="AY105" i="1"/>
  <c r="AF105" i="1"/>
  <c r="BJ104" i="1"/>
  <c r="AY104" i="1"/>
  <c r="AF104" i="1"/>
  <c r="BJ103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95" i="1"/>
  <c r="AY95" i="1"/>
  <c r="AF95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63" i="1" l="1"/>
  <c r="AY63" i="1"/>
  <c r="AF63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2" i="1"/>
  <c r="AY12" i="1"/>
  <c r="AF12" i="1"/>
  <c r="BJ11" i="1"/>
  <c r="AY11" i="1"/>
  <c r="AF11" i="1"/>
  <c r="BJ10" i="1"/>
  <c r="AY10" i="1"/>
  <c r="AF10" i="1"/>
  <c r="BJ9" i="1"/>
  <c r="AY9" i="1"/>
  <c r="AF9" i="1"/>
  <c r="AY53" i="1"/>
  <c r="AF53" i="1"/>
  <c r="AY64" i="1" l="1"/>
  <c r="AF64" i="1"/>
  <c r="AY144" i="1" l="1"/>
  <c r="AF144" i="1"/>
  <c r="CA7" i="1" l="1"/>
  <c r="CA6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F7" i="1"/>
  <c r="CE7" i="1"/>
  <c r="CD7" i="1"/>
  <c r="CC7" i="1"/>
  <c r="CB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F6" i="1"/>
  <c r="CE6" i="1"/>
  <c r="CD6" i="1"/>
  <c r="CC6" i="1"/>
  <c r="CB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<sst xmlns="http://schemas.openxmlformats.org/spreadsheetml/2006/main" count="907" uniqueCount="568">
  <si>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</si>
  <si>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</si>
  <si>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</si>
  <si>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</si>
  <si>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</si>
  <si>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</si>
  <si>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</si>
  <si>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</si>
  <si>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</si>
  <si>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</si>
  <si>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</si>
  <si>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</si>
  <si>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</si>
  <si>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</si>
  <si>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</si>
  <si>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</si>
  <si>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</si>
  <si>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</si>
  <si>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</si>
  <si>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</si>
  <si>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</si>
  <si>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</si>
  <si>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</si>
  <si>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</si>
  <si>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</si>
  <si>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</si>
  <si>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</si>
  <si>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</si>
  <si>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</si>
  <si>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</si>
  <si>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</si>
  <si>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</si>
  <si>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</si>
  <si>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</si>
  <si>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</si>
  <si>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</si>
  <si>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</si>
  <si>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</si>
  <si>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</si>
  <si>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</si>
  <si>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</si>
  <si>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</si>
  <si>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</si>
  <si>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</si>
  <si>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</si>
  <si>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</si>
  <si>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</si>
  <si>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</si>
  <si>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</si>
  <si>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</si>
  <si>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</si>
  <si>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</si>
  <si>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</si>
  <si>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</si>
  <si>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</si>
  <si>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</si>
  <si>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</si>
  <si>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</si>
  <si>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</si>
  <si>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</si>
  <si>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</si>
  <si>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</si>
  <si>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</si>
  <si>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</si>
  <si>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</si>
  <si>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</si>
  <si>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</si>
  <si>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</si>
  <si>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</si>
  <si>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</si>
  <si>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</si>
  <si>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</si>
  <si>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</si>
  <si>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</si>
  <si>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</si>
  <si>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</si>
  <si>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</si>
  <si>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</si>
  <si>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</si>
  <si>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</si>
  <si>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</si>
  <si>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</si>
  <si>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</si>
  <si>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</si>
  <si>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</si>
  <si>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</si>
  <si>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</si>
  <si>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</si>
  <si>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John</t>
  </si>
  <si>
    <t>Providence</t>
  </si>
  <si>
    <t>Rhode Island</t>
  </si>
  <si>
    <t>Brunswick</t>
  </si>
  <si>
    <t>Maine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</si>
  <si>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</si>
  <si>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</si>
  <si>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</si>
  <si>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</si>
  <si>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</si>
  <si>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</si>
  <si>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</si>
  <si>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</si>
  <si>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</si>
  <si>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</si>
  <si>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Jericho</t>
  </si>
  <si>
    <t>Eastern</t>
  </si>
  <si>
    <t>Macco</t>
  </si>
  <si>
    <t>Michael</t>
  </si>
  <si>
    <t>Melville</t>
  </si>
  <si>
    <t>Albert</t>
  </si>
  <si>
    <t>Buffalo</t>
  </si>
  <si>
    <t>Western</t>
  </si>
  <si>
    <t>Reiber</t>
  </si>
  <si>
    <t>George</t>
  </si>
  <si>
    <t>Rochester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</si>
  <si>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</si>
  <si>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</si>
  <si>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</si>
  <si>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</si>
  <si>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</si>
  <si>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</si>
  <si>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</si>
  <si>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</si>
  <si>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</si>
  <si>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</si>
  <si>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</si>
  <si>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Isabel</t>
  </si>
  <si>
    <t>Cherry Hill</t>
  </si>
  <si>
    <t>New Jersey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</si>
  <si>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</si>
  <si>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</si>
  <si>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</si>
  <si>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</si>
  <si>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</si>
  <si>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</si>
  <si>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</si>
  <si>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</si>
  <si>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</si>
  <si>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</si>
  <si>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</si>
  <si>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</si>
  <si>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</si>
  <si>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</si>
  <si>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</si>
  <si>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</si>
  <si>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</si>
  <si>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</si>
  <si>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</si>
  <si>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</si>
  <si>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</si>
  <si>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Charlottesville</t>
  </si>
  <si>
    <t>Branigan</t>
  </si>
  <si>
    <t>Timothy</t>
  </si>
  <si>
    <t>Maryland</t>
  </si>
  <si>
    <t>Baltimore</t>
  </si>
  <si>
    <t>Chesapeake</t>
  </si>
  <si>
    <t>Columbia</t>
  </si>
  <si>
    <t>South Carolina</t>
  </si>
  <si>
    <t>Gorman</t>
  </si>
  <si>
    <t>Thomas</t>
  </si>
  <si>
    <t>Alexandria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</si>
  <si>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</si>
  <si>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</si>
  <si>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</si>
  <si>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</si>
  <si>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</si>
  <si>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</si>
  <si>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</si>
  <si>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</si>
  <si>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South Charleston</t>
  </si>
  <si>
    <t>Northern and Southern</t>
  </si>
  <si>
    <t>West Virginia</t>
  </si>
  <si>
    <t>Washington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</si>
  <si>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</si>
  <si>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</si>
  <si>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</si>
  <si>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</si>
  <si>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</si>
  <si>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</si>
  <si>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</si>
  <si>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</si>
  <si>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</si>
  <si>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</si>
  <si>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</si>
  <si>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</si>
  <si>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</si>
  <si>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</si>
  <si>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</si>
  <si>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</si>
  <si>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</si>
  <si>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</si>
  <si>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</si>
  <si>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</si>
  <si>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</si>
  <si>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</si>
  <si>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</si>
  <si>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Rodriguez</t>
  </si>
  <si>
    <t>Keith</t>
  </si>
  <si>
    <t>Lafayette</t>
  </si>
  <si>
    <t>Shreveport</t>
  </si>
  <si>
    <t>Thornburg</t>
  </si>
  <si>
    <t>Jon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</si>
  <si>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</si>
  <si>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</si>
  <si>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</si>
  <si>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</si>
  <si>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</si>
  <si>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</si>
  <si>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</si>
  <si>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</si>
  <si>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</si>
  <si>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</si>
  <si>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Robert</t>
  </si>
  <si>
    <t>Lubbock</t>
  </si>
  <si>
    <t>Corpus Christi</t>
  </si>
  <si>
    <t>Cox</t>
  </si>
  <si>
    <t>Stuart</t>
  </si>
  <si>
    <t>El Paso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</si>
  <si>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</si>
  <si>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</si>
  <si>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</si>
  <si>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</si>
  <si>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</si>
  <si>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</si>
  <si>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</si>
  <si>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</si>
  <si>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</si>
  <si>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</si>
  <si>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</si>
  <si>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</si>
  <si>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</si>
  <si>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</si>
  <si>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</si>
  <si>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</si>
  <si>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</si>
  <si>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</si>
  <si>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</si>
  <si>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</si>
  <si>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</si>
  <si>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</si>
  <si>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</si>
  <si>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</si>
  <si>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</si>
  <si>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</si>
  <si>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Knoxville</t>
  </si>
  <si>
    <t>Louisville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</si>
  <si>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</si>
  <si>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</si>
  <si>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</si>
  <si>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</si>
  <si>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</si>
  <si>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</si>
  <si>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</si>
  <si>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</si>
  <si>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</si>
  <si>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</si>
  <si>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</si>
  <si>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</si>
  <si>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</si>
  <si>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</si>
  <si>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</si>
  <si>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</si>
  <si>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</si>
  <si>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Dayton</t>
  </si>
  <si>
    <t>McDonald, Jr.</t>
  </si>
  <si>
    <t>Saginaw</t>
  </si>
  <si>
    <t>Rodgers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</si>
  <si>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</si>
  <si>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</si>
  <si>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</si>
  <si>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</si>
  <si>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</si>
  <si>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</si>
  <si>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</si>
  <si>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</si>
  <si>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</si>
  <si>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</si>
  <si>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</si>
  <si>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</si>
  <si>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</si>
  <si>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</si>
  <si>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</si>
  <si>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</si>
  <si>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</si>
  <si>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</si>
  <si>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</si>
  <si>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</si>
  <si>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</si>
  <si>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</si>
  <si>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</si>
  <si>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</si>
  <si>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</si>
  <si>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DeLaney</t>
  </si>
  <si>
    <t>Ann</t>
  </si>
  <si>
    <t>Debra</t>
  </si>
  <si>
    <t>South Bend</t>
  </si>
  <si>
    <t>Musgrave, II</t>
  </si>
  <si>
    <t>Evansville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</si>
  <si>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</si>
  <si>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</si>
  <si>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</si>
  <si>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</si>
  <si>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</si>
  <si>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</si>
  <si>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</si>
  <si>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</si>
  <si>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</si>
  <si>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</si>
  <si>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</si>
  <si>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</si>
  <si>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</si>
  <si>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</si>
  <si>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</si>
  <si>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</si>
  <si>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</si>
  <si>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</si>
  <si>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</si>
  <si>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</si>
  <si>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</si>
  <si>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</si>
  <si>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</si>
  <si>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</si>
  <si>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</si>
  <si>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</si>
  <si>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</si>
  <si>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</si>
  <si>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</si>
  <si>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</si>
  <si>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</si>
  <si>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</si>
  <si>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</si>
  <si>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</si>
  <si>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</si>
  <si>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</si>
  <si>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</si>
  <si>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</si>
  <si>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</si>
  <si>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</si>
  <si>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</si>
  <si>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</si>
  <si>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</si>
  <si>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</si>
  <si>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</si>
  <si>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</si>
  <si>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</si>
  <si>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</si>
  <si>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</si>
  <si>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</si>
  <si>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</si>
  <si>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San Diego</t>
  </si>
  <si>
    <t>California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</si>
  <si>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</si>
  <si>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</si>
  <si>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</si>
  <si>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</si>
  <si>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</si>
  <si>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</si>
  <si>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</si>
  <si>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</si>
  <si>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</si>
  <si>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</si>
  <si>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</si>
  <si>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</si>
  <si>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</si>
  <si>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</si>
  <si>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</si>
  <si>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</si>
  <si>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</si>
  <si>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</si>
  <si>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</si>
  <si>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</si>
  <si>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</si>
  <si>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</si>
  <si>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</si>
  <si>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</si>
  <si>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</si>
  <si>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</si>
  <si>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</si>
  <si>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</si>
  <si>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</si>
  <si>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</si>
  <si>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</si>
  <si>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</si>
  <si>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</si>
  <si>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</si>
  <si>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</si>
  <si>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</si>
  <si>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</si>
  <si>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</si>
  <si>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</si>
  <si>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</si>
  <si>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</si>
  <si>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</si>
  <si>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</si>
  <si>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</si>
  <si>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</si>
  <si>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</si>
  <si>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</si>
  <si>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</si>
  <si>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</si>
  <si>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</si>
  <si>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</si>
  <si>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</si>
  <si>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</si>
  <si>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</si>
  <si>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</si>
  <si>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</si>
  <si>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</si>
  <si>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</si>
  <si>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</si>
  <si>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</si>
  <si>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</si>
  <si>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</si>
  <si>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</si>
  <si>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</si>
  <si>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</si>
  <si>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</si>
  <si>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</si>
  <si>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</si>
  <si>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</si>
  <si>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</si>
  <si>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</si>
  <si>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</si>
  <si>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</si>
  <si>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</si>
  <si>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</si>
  <si>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</si>
  <si>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Leigh</t>
  </si>
  <si>
    <t>Tallahassee</t>
  </si>
  <si>
    <t>Florida</t>
  </si>
  <si>
    <t>Hope</t>
  </si>
  <si>
    <t>Camille</t>
  </si>
  <si>
    <t>Macon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</si>
  <si>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</si>
  <si>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</si>
  <si>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</si>
  <si>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</si>
  <si>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</si>
  <si>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</si>
  <si>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</si>
  <si>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</si>
  <si>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</si>
  <si>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</si>
  <si>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</si>
  <si>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</si>
  <si>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Alejandro</t>
  </si>
  <si>
    <t xml:space="preserve">Puerto Rico </t>
  </si>
  <si>
    <t>Remick</t>
  </si>
  <si>
    <t>Kelly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</si>
  <si>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</si>
  <si>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</si>
  <si>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</si>
  <si>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</si>
  <si>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</si>
  <si>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</si>
  <si>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</si>
  <si>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</si>
  <si>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</si>
  <si>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</si>
  <si>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</si>
  <si>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</si>
  <si>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</si>
  <si>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</si>
  <si>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</si>
  <si>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</si>
  <si>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</si>
  <si>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</si>
  <si>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</si>
  <si>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</si>
  <si>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</si>
  <si>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</si>
  <si>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</si>
  <si>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</si>
  <si>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</si>
  <si>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</si>
  <si>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</si>
  <si>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</si>
  <si>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Scott</t>
  </si>
  <si>
    <t>Diana</t>
  </si>
  <si>
    <t>Simmons-Beasley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</si>
  <si>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</si>
  <si>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</si>
  <si>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</si>
  <si>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</si>
  <si>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</si>
  <si>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</si>
  <si>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</si>
  <si>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</si>
  <si>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</si>
  <si>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</si>
  <si>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</si>
  <si>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</si>
  <si>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</si>
  <si>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</si>
  <si>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</si>
  <si>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</si>
  <si>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</si>
  <si>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</si>
  <si>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Schinker-Kuharich</t>
  </si>
  <si>
    <t>Wilson-Aguilar</t>
  </si>
  <si>
    <t>Jason</t>
  </si>
  <si>
    <t>Dynele</t>
  </si>
  <si>
    <t xml:space="preserve">Cornejo </t>
  </si>
  <si>
    <t>Lloyd</t>
  </si>
  <si>
    <t>Colorado &amp; Wyoming</t>
  </si>
  <si>
    <t>CASES EXTEND 84 MOS.</t>
  </si>
  <si>
    <t>Waterman</t>
  </si>
  <si>
    <t>Rawlings</t>
  </si>
  <si>
    <t>Kraus</t>
  </si>
  <si>
    <t>Julie</t>
  </si>
  <si>
    <t>Herr</t>
  </si>
  <si>
    <t>Rebecca</t>
  </si>
  <si>
    <t>Jansing</t>
  </si>
  <si>
    <t>Tampa</t>
  </si>
  <si>
    <t>Philippi</t>
  </si>
  <si>
    <t>Bailey</t>
  </si>
  <si>
    <t>DeLoach</t>
  </si>
  <si>
    <t>Jonathan</t>
  </si>
  <si>
    <t>Westerville</t>
  </si>
  <si>
    <t>Zaharopoulos</t>
  </si>
  <si>
    <t>Kenneth</t>
  </si>
  <si>
    <t>Mathews</t>
  </si>
  <si>
    <t>Annemarie</t>
  </si>
  <si>
    <t>Hooper</t>
  </si>
  <si>
    <t>Safir</t>
  </si>
  <si>
    <t>K. Edward</t>
  </si>
  <si>
    <t>Charles</t>
  </si>
  <si>
    <t xml:space="preserve">Preuss </t>
  </si>
  <si>
    <t>Jaworski</t>
  </si>
  <si>
    <t>Johnson</t>
  </si>
  <si>
    <t>Ryan</t>
  </si>
  <si>
    <t>Barnhart</t>
  </si>
  <si>
    <t>Tucci</t>
  </si>
  <si>
    <t>Katherine</t>
  </si>
  <si>
    <t>Valdez</t>
  </si>
  <si>
    <t>Yvonne</t>
  </si>
  <si>
    <t>McCartney</t>
  </si>
  <si>
    <t>Erin</t>
  </si>
  <si>
    <t xml:space="preserve">Duncan </t>
  </si>
  <si>
    <t>Angela</t>
  </si>
  <si>
    <t>Brian</t>
  </si>
  <si>
    <t>Jennifer</t>
  </si>
  <si>
    <t xml:space="preserve">CHAPTER 13 STANDING TRUSTEE FY24 AUDITED ANNUAL REPORTS </t>
  </si>
  <si>
    <t>CASES ACTIVE START '24</t>
  </si>
  <si>
    <t># CASES END FY24</t>
  </si>
  <si>
    <t>Mawhinney</t>
  </si>
  <si>
    <t>Pisaturo</t>
  </si>
  <si>
    <t>Frost</t>
  </si>
  <si>
    <t>Finberg</t>
  </si>
  <si>
    <t>Scolforo</t>
  </si>
  <si>
    <t>Stefan</t>
  </si>
  <si>
    <t>Smith</t>
  </si>
  <si>
    <t>Cruseturner</t>
  </si>
  <si>
    <t>Miller</t>
  </si>
  <si>
    <t>Caouette</t>
  </si>
  <si>
    <t>Updike</t>
  </si>
  <si>
    <t>Koch</t>
  </si>
  <si>
    <t>Daryl</t>
  </si>
  <si>
    <t>Tracy</t>
  </si>
  <si>
    <t>Catoria</t>
  </si>
  <si>
    <t>Martin/Rawlings Int</t>
  </si>
  <si>
    <t>Castro/Heitkamp</t>
  </si>
  <si>
    <t>Mike</t>
  </si>
  <si>
    <t>Todd/Wilson-Aguilar Int.</t>
  </si>
  <si>
    <t>Ghazvini</t>
  </si>
  <si>
    <t>Nima</t>
  </si>
  <si>
    <t>Hawaii, Guam &amp; NMI</t>
  </si>
  <si>
    <t>Honolulu</t>
  </si>
  <si>
    <t>Navarro-Martinez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</si>
</sst>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/>
    <xf numFmtId="3" fontId="12" fillId="0" borderId="0" xfId="0" applyNumberFormat="1" applyFont="1" applyFill="1" applyAlignment="1">
      <alignment horizontal="left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5" xfId="0" applyNumberFormat="1" applyFont="1" applyBorder="1"/>
    <xf numFmtId="0" fontId="11" fillId="0" borderId="5" xfId="0" applyNumberFormat="1" applyFont="1" applyBorder="1" applyAlignment="1">
      <alignment wrapText="1"/>
    </xf>
    <xf numFmtId="0" fontId="11" fillId="0" borderId="5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5" xfId="0" applyNumberFormat="1" applyFont="1" applyFill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0" fontId="11" fillId="0" borderId="5" xfId="0" quotePrefix="1" applyNumberFormat="1" applyFont="1" applyBorder="1" applyAlignment="1">
      <alignment wrapText="1"/>
    </xf>
    <xf numFmtId="0" fontId="11" fillId="2" borderId="6" xfId="2" quotePrefix="1" applyNumberFormat="1" applyFont="1" applyFill="1" applyBorder="1" applyAlignment="1">
      <alignment wrapText="1"/>
    </xf>
    <xf numFmtId="0" fontId="11" fillId="2" borderId="6" xfId="3" applyNumberFormat="1" applyFont="1" applyFill="1" applyBorder="1" applyAlignment="1">
      <alignment wrapText="1"/>
    </xf>
    <xf numFmtId="0" fontId="11" fillId="2" borderId="6" xfId="1" applyNumberFormat="1" applyFont="1" applyFill="1" applyBorder="1" applyAlignment="1">
      <alignment wrapText="1"/>
    </xf>
    <xf numFmtId="9" fontId="11" fillId="0" borderId="5" xfId="0" quotePrefix="1" applyNumberFormat="1" applyFont="1" applyBorder="1"/>
    <xf numFmtId="0" fontId="16" fillId="3" borderId="3" xfId="0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/>
    <xf numFmtId="0" fontId="16" fillId="3" borderId="2" xfId="0" applyFont="1" applyFill="1" applyBorder="1" applyAlignment="1" applyProtection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</xf>
    <xf numFmtId="3" fontId="17" fillId="3" borderId="5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>
      <alignment horizontal="right" wrapText="1"/>
    </xf>
    <xf numFmtId="37" fontId="17" fillId="3" borderId="5" xfId="0" applyNumberFormat="1" applyFont="1" applyFill="1" applyBorder="1" applyAlignment="1" applyProtection="1">
      <alignment horizontal="right"/>
    </xf>
    <xf numFmtId="0" fontId="3" fillId="4" borderId="4" xfId="0" applyNumberFormat="1" applyFont="1" applyFill="1" applyBorder="1" applyAlignment="1">
      <alignment wrapText="1"/>
    </xf>
    <xf numFmtId="0" fontId="16" fillId="3" borderId="4" xfId="0" applyFont="1" applyFill="1" applyBorder="1" applyAlignment="1" applyProtection="1">
      <alignment horizontal="center" vertical="center"/>
    </xf>
    <xf numFmtId="164" fontId="17" fillId="3" borderId="5" xfId="0" applyNumberFormat="1" applyFont="1" applyFill="1" applyBorder="1" applyAlignment="1" applyProtection="1">
      <alignment horizontal="right"/>
    </xf>
    <xf numFmtId="37" fontId="17" fillId="0" borderId="5" xfId="0" applyNumberFormat="1" applyFont="1" applyFill="1" applyBorder="1" applyAlignment="1" applyProtection="1">
      <alignment horizontal="right" vertical="center" wrapText="1"/>
    </xf>
    <xf numFmtId="37" fontId="17" fillId="0" borderId="5" xfId="0" applyNumberFormat="1" applyFont="1" applyFill="1" applyBorder="1" applyAlignment="1" applyProtection="1">
      <alignment vertical="center" wrapText="1"/>
    </xf>
    <xf numFmtId="0" fontId="3" fillId="0" borderId="5" xfId="0" quotePrefix="1" applyNumberFormat="1" applyFont="1" applyFill="1" applyBorder="1"/>
    <xf numFmtId="0" fontId="3" fillId="0" borderId="5" xfId="0" applyFont="1" applyFill="1" applyBorder="1"/>
    <xf numFmtId="0" fontId="3" fillId="2" borderId="5" xfId="0" applyFont="1" applyFill="1" applyBorder="1"/>
    <xf numFmtId="0" fontId="3" fillId="2" borderId="5" xfId="0" applyNumberFormat="1" applyFont="1" applyFill="1" applyBorder="1"/>
    <xf numFmtId="37" fontId="17" fillId="2" borderId="5" xfId="0" applyNumberFormat="1" applyFont="1" applyFill="1" applyBorder="1" applyAlignment="1" applyProtection="1">
      <alignment horizontal="right" vertical="center" wrapText="1"/>
    </xf>
    <xf numFmtId="3" fontId="3" fillId="2" borderId="5" xfId="0" applyNumberFormat="1" applyFont="1" applyFill="1" applyBorder="1"/>
    <xf numFmtId="0" fontId="0" fillId="0" borderId="5" xfId="0" applyBorder="1"/>
    <xf numFmtId="0" fontId="3" fillId="2" borderId="5" xfId="0" quotePrefix="1" applyNumberFormat="1" applyFont="1" applyFill="1" applyBorder="1"/>
    <xf numFmtId="37" fontId="17" fillId="5" borderId="5" xfId="0" applyNumberFormat="1" applyFont="1" applyFill="1" applyBorder="1" applyAlignment="1" applyProtection="1">
      <alignment horizontal="right" vertical="center" wrapText="1"/>
    </xf>
    <xf numFmtId="37" fontId="17" fillId="5" borderId="5" xfId="0" applyNumberFormat="1" applyFont="1" applyFill="1" applyBorder="1" applyAlignment="1" applyProtection="1">
      <alignment vertical="center" wrapText="1"/>
    </xf>
    <xf numFmtId="0" fontId="3" fillId="5" borderId="5" xfId="0" quotePrefix="1" applyNumberFormat="1" applyFont="1" applyFill="1" applyBorder="1"/>
    <xf numFmtId="0" fontId="3" fillId="5" borderId="5" xfId="0" applyFont="1" applyFill="1" applyBorder="1"/>
    <xf numFmtId="37" fontId="3" fillId="2" borderId="5" xfId="0" applyNumberFormat="1" applyFont="1" applyFill="1" applyBorder="1" applyAlignment="1" applyProtection="1">
      <alignment vertical="center" wrapText="1"/>
    </xf>
    <xf numFmtId="37" fontId="17" fillId="6" borderId="5" xfId="0" applyNumberFormat="1" applyFont="1" applyFill="1" applyBorder="1" applyAlignment="1" applyProtection="1">
      <alignment horizontal="right"/>
    </xf>
    <xf numFmtId="3" fontId="17" fillId="6" borderId="5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5" xfId="0" applyNumberFormat="1" applyFont="1" applyFill="1" applyBorder="1" applyAlignment="1" applyProtection="1">
      <alignment vertical="center" wrapText="1"/>
    </xf>
    <xf numFmtId="0" fontId="17" fillId="2" borderId="5" xfId="0" applyFont="1" applyFill="1" applyBorder="1" applyAlignment="1" applyProtection="1">
      <alignment horizontal="right" vertical="center" wrapText="1"/>
    </xf>
    <xf numFmtId="0" fontId="17" fillId="2" borderId="5" xfId="0" applyFont="1" applyFill="1" applyBorder="1" applyAlignment="1" applyProtection="1">
      <alignment vertical="center" wrapText="1"/>
    </xf>
    <xf numFmtId="3" fontId="3" fillId="2" borderId="5" xfId="6" applyNumberFormat="1" applyFont="1" applyFill="1" applyBorder="1"/>
    <xf numFmtId="0" fontId="3" fillId="0" borderId="5" xfId="6" quotePrefix="1" applyNumberFormat="1" applyFont="1" applyFill="1" applyBorder="1"/>
    <xf numFmtId="0" fontId="3" fillId="2" borderId="5" xfId="6" applyFont="1" applyFill="1" applyBorder="1"/>
    <xf numFmtId="0" fontId="3" fillId="2" borderId="5" xfId="6" quotePrefix="1" applyNumberFormat="1" applyFont="1" applyFill="1" applyBorder="1"/>
    <xf numFmtId="0" fontId="3" fillId="2" borderId="5" xfId="6" applyNumberFormat="1" applyFont="1" applyFill="1" applyBorder="1"/>
    <xf numFmtId="37" fontId="19" fillId="0" borderId="5" xfId="4" applyNumberFormat="1" applyFont="1" applyBorder="1"/>
    <xf numFmtId="37" fontId="19" fillId="2" borderId="5" xfId="4" applyNumberFormat="1" applyFont="1" applyFill="1" applyBorder="1"/>
    <xf numFmtId="164" fontId="19" fillId="2" borderId="5" xfId="4" applyNumberFormat="1" applyFont="1" applyFill="1" applyBorder="1"/>
    <xf numFmtId="0" fontId="0" fillId="0" borderId="0" xfId="0" applyBorder="1"/>
    <xf numFmtId="0" fontId="0" fillId="0" borderId="0" xfId="0" applyFill="1"/>
    <xf numFmtId="37" fontId="3" fillId="0" borderId="5" xfId="0" applyNumberFormat="1" applyFont="1" applyFill="1" applyBorder="1" applyAlignment="1" applyProtection="1">
      <alignment vertical="center" wrapText="1"/>
    </xf>
    <xf numFmtId="37" fontId="3" fillId="0" borderId="5" xfId="0" applyNumberFormat="1" applyFont="1" applyFill="1" applyBorder="1" applyAlignment="1" applyProtection="1">
      <alignment horizontal="right" vertical="center" wrapText="1"/>
    </xf>
    <xf numFmtId="0" fontId="3" fillId="2" borderId="5" xfId="0" quotePrefix="1" applyFont="1" applyFill="1" applyBorder="1"/>
    <xf numFmtId="3" fontId="19" fillId="0" borderId="5" xfId="4" applyNumberFormat="1" applyFont="1" applyBorder="1"/>
    <xf numFmtId="3" fontId="19" fillId="2" borderId="5" xfId="4" applyNumberFormat="1" applyFont="1" applyFill="1" applyBorder="1"/>
    <xf numFmtId="3" fontId="19" fillId="0" borderId="5" xfId="4" applyNumberFormat="1" applyFont="1" applyFill="1" applyBorder="1"/>
    <xf numFmtId="0" fontId="19" fillId="2" borderId="5" xfId="0" quotePrefix="1" applyNumberFormat="1" applyFont="1" applyFill="1" applyBorder="1"/>
    <xf numFmtId="37" fontId="19" fillId="0" borderId="5" xfId="4" applyNumberFormat="1" applyFont="1" applyFill="1" applyBorder="1"/>
    <xf numFmtId="0" fontId="6" fillId="0" borderId="0" xfId="0" applyFont="1" applyBorder="1"/>
    <xf numFmtId="0" fontId="13" fillId="0" borderId="2" xfId="0" applyFont="1" applyBorder="1"/>
    <xf numFmtId="0" fontId="5" fillId="0" borderId="0" xfId="0" applyFont="1" applyBorder="1"/>
    <xf numFmtId="0" fontId="0" fillId="0" borderId="8" xfId="0" applyBorder="1"/>
    <xf numFmtId="0" fontId="9" fillId="0" borderId="0" xfId="0" applyFont="1" applyBorder="1"/>
    <xf numFmtId="0" fontId="6" fillId="0" borderId="8" xfId="0" applyFont="1" applyBorder="1" applyAlignment="1">
      <alignment horizontal="center"/>
    </xf>
    <xf numFmtId="0" fontId="10" fillId="2" borderId="2" xfId="2" applyFont="1" applyFill="1" applyBorder="1"/>
    <xf numFmtId="0" fontId="10" fillId="2" borderId="2" xfId="3" applyFont="1" applyFill="1" applyBorder="1"/>
    <xf numFmtId="0" fontId="11" fillId="0" borderId="9" xfId="0" applyFont="1" applyBorder="1"/>
    <xf numFmtId="3" fontId="12" fillId="0" borderId="0" xfId="0" applyNumberFormat="1" applyFont="1" applyAlignment="1">
      <alignment horizontal="left"/>
    </xf>
    <xf numFmtId="4" fontId="3" fillId="2" borderId="2" xfId="4" applyNumberFormat="1" applyFont="1" applyFill="1" applyBorder="1" applyProtection="1"/>
    <xf numFmtId="14" fontId="21" fillId="0" borderId="0" xfId="0" applyNumberFormat="1" applyFont="1" applyFill="1" applyAlignment="1">
      <alignment horizontal="left"/>
    </xf>
    <xf numFmtId="164" fontId="11" fillId="0" borderId="2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/>
    <xf numFmtId="0" fontId="10" fillId="2" borderId="0" xfId="1" applyFont="1" applyFill="1" applyBorder="1"/>
    <xf numFmtId="0" fontId="14" fillId="2" borderId="2" xfId="1" applyFont="1" applyFill="1" applyBorder="1"/>
    <xf numFmtId="0" fontId="2" fillId="0" borderId="0" xfId="0" applyFont="1" applyBorder="1"/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37" fontId="3" fillId="5" borderId="5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4"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72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/>
    </sheetView>
  </sheetViews>
  <sheetFormatPr defaultRowHeight="14.5" x14ac:dyDescent="0.35"/>
  <cols>
    <col min="2" max="2" width="26.54296875" customWidth="1"/>
    <col min="3" max="3" width="19.54296875" customWidth="1"/>
    <col min="4" max="4" width="20.26953125" customWidth="1"/>
    <col min="5" max="5" width="24.1796875" customWidth="1"/>
    <col min="6" max="6" width="32.7265625" bestFit="1" customWidth="1"/>
    <col min="7" max="7" width="14.26953125" customWidth="1"/>
    <col min="8" max="9" width="16.7265625" customWidth="1"/>
    <col min="10" max="11" width="14.26953125" customWidth="1"/>
    <col min="12" max="13" width="17.26953125" customWidth="1"/>
    <col min="14" max="14" width="14.453125" customWidth="1"/>
    <col min="15" max="16" width="15.26953125" customWidth="1"/>
    <col min="17" max="17" width="14.54296875" customWidth="1"/>
    <col min="18" max="18" width="12.7265625" customWidth="1"/>
    <col min="19" max="19" width="14.7265625" customWidth="1"/>
    <col min="20" max="20" width="12.453125" bestFit="1" customWidth="1"/>
    <col min="21" max="21" width="10.7265625" customWidth="1"/>
    <col min="22" max="23" width="12.54296875" customWidth="1"/>
    <col min="24" max="24" width="21" customWidth="1"/>
    <col min="25" max="25" width="14.54296875" customWidth="1"/>
    <col min="26" max="26" width="18.7265625" customWidth="1"/>
    <col min="27" max="27" width="16.26953125" customWidth="1"/>
    <col min="28" max="28" width="14.26953125" customWidth="1"/>
    <col min="29" max="29" width="15.453125" customWidth="1"/>
    <col min="30" max="30" width="14.26953125" customWidth="1"/>
    <col min="31" max="32" width="15.7265625" customWidth="1"/>
    <col min="33" max="33" width="12.54296875" customWidth="1"/>
    <col min="34" max="34" width="16.26953125" customWidth="1"/>
    <col min="35" max="35" width="14.453125" customWidth="1"/>
    <col min="36" max="36" width="9.7265625" customWidth="1"/>
    <col min="37" max="37" width="11.26953125" bestFit="1" customWidth="1"/>
    <col min="38" max="38" width="11.1796875" customWidth="1"/>
    <col min="39" max="39" width="12" customWidth="1"/>
    <col min="40" max="40" width="10.26953125" bestFit="1" customWidth="1"/>
    <col min="41" max="41" width="13.54296875" customWidth="1"/>
    <col min="42" max="42" width="12.26953125" customWidth="1"/>
    <col min="43" max="43" width="12.7265625" customWidth="1"/>
    <col min="44" max="44" width="11.7265625" customWidth="1"/>
    <col min="45" max="45" width="12.26953125" customWidth="1"/>
    <col min="46" max="47" width="13" customWidth="1"/>
    <col min="48" max="48" width="21.81640625" customWidth="1"/>
    <col min="49" max="52" width="13.26953125" customWidth="1"/>
    <col min="53" max="53" width="24.81640625" customWidth="1"/>
    <col min="54" max="55" width="15.453125" customWidth="1"/>
    <col min="56" max="56" width="11.1796875" customWidth="1"/>
    <col min="57" max="57" width="10.7265625" customWidth="1"/>
    <col min="58" max="58" width="14.54296875" customWidth="1"/>
    <col min="59" max="59" width="13" customWidth="1"/>
    <col min="60" max="60" width="10.26953125" customWidth="1"/>
    <col min="61" max="61" width="9" bestFit="1" customWidth="1"/>
    <col min="62" max="62" width="11" customWidth="1"/>
    <col min="63" max="63" width="13" customWidth="1"/>
    <col min="64" max="64" width="14.453125" customWidth="1"/>
    <col min="65" max="66" width="9" bestFit="1" customWidth="1"/>
    <col min="67" max="67" width="16.26953125" customWidth="1"/>
    <col min="68" max="68" width="12.54296875" customWidth="1"/>
    <col min="69" max="69" width="13" customWidth="1"/>
    <col min="70" max="70" width="11.7265625" customWidth="1"/>
    <col min="71" max="71" width="13.7265625" customWidth="1"/>
    <col min="72" max="72" width="13.26953125" customWidth="1"/>
    <col min="73" max="73" width="14.26953125" customWidth="1"/>
    <col min="74" max="74" width="12" customWidth="1"/>
    <col min="75" max="75" width="12.7265625" customWidth="1"/>
    <col min="76" max="76" width="14.26953125" customWidth="1"/>
    <col min="77" max="77" width="11.26953125" customWidth="1"/>
    <col min="78" max="79" width="9.26953125" customWidth="1"/>
    <col min="80" max="80" width="13.7265625" customWidth="1"/>
    <col min="81" max="81" width="11.7265625" customWidth="1"/>
    <col min="82" max="83" width="9" bestFit="1" customWidth="1"/>
    <col min="84" max="84" width="10.54296875" customWidth="1"/>
  </cols>
  <sheetData>
    <row r="1" spans="1:84" ht="15.4" customHeight="1" x14ac:dyDescent="0.35">
      <c r="A1" s="1" t="s">
        <v>541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81"/>
      <c r="AA1" s="70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71"/>
      <c r="BA1" s="85"/>
      <c r="BB1" s="82"/>
      <c r="BC1" s="82"/>
      <c r="BD1" s="58"/>
      <c r="BE1" s="58"/>
      <c r="BF1" s="82"/>
      <c r="BG1" s="82"/>
      <c r="BH1" s="58"/>
      <c r="BI1" s="58"/>
      <c r="BJ1" s="58"/>
      <c r="BK1" s="58"/>
      <c r="BL1" s="82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82"/>
      <c r="BZ1" s="82"/>
      <c r="CA1" s="82"/>
      <c r="CB1" s="2"/>
      <c r="CC1" s="2"/>
      <c r="CD1" s="2"/>
      <c r="CE1" s="2"/>
      <c r="CF1" s="2"/>
    </row>
    <row r="2" spans="1:84" ht="15.5" x14ac:dyDescent="0.35">
      <c r="A2" s="5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6"/>
      <c r="CB2" s="87"/>
      <c r="CC2" s="87"/>
      <c r="CD2" s="87"/>
      <c r="CE2" s="87"/>
      <c r="CF2" s="87"/>
    </row>
    <row r="3" spans="1:84" x14ac:dyDescent="0.35">
      <c r="A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68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72"/>
      <c r="AW3" s="3"/>
      <c r="AX3" s="3"/>
      <c r="AY3" s="3"/>
      <c r="AZ3" s="73"/>
      <c r="BA3" s="68"/>
      <c r="BB3" s="3"/>
      <c r="BC3" s="3"/>
      <c r="BD3" s="3"/>
      <c r="BE3" s="3"/>
      <c r="BF3" s="3"/>
      <c r="BG3" s="3"/>
      <c r="BH3" s="3"/>
      <c r="BI3" s="3"/>
      <c r="BJ3" s="8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4"/>
      <c r="CC3" s="4"/>
      <c r="CD3" s="4"/>
      <c r="CE3" s="4"/>
      <c r="CF3" s="4"/>
    </row>
    <row r="4" spans="1:84" x14ac:dyDescent="0.35">
      <c r="A4" s="79">
        <v>45730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6"/>
      <c r="Z4" s="80"/>
      <c r="AA4" s="6"/>
      <c r="AB4" s="6"/>
      <c r="AC4" s="6"/>
      <c r="AD4" s="6"/>
      <c r="AE4" s="6"/>
      <c r="AF4" s="74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75"/>
      <c r="AZ4" s="76"/>
      <c r="BA4" s="69"/>
      <c r="BB4" s="6"/>
      <c r="BC4" s="6"/>
      <c r="BD4" s="6"/>
      <c r="BE4" s="6"/>
      <c r="BF4" s="6"/>
      <c r="BG4" s="6"/>
      <c r="BH4" s="6"/>
      <c r="BI4" s="6"/>
      <c r="BJ4" s="84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91" t="s">
        <v>0</v>
      </c>
      <c r="CC4" s="92"/>
      <c r="CD4" s="92"/>
      <c r="CE4" s="92"/>
      <c r="CF4" s="93"/>
    </row>
    <row r="5" spans="1:84" ht="52.5" x14ac:dyDescent="0.35">
      <c r="A5" s="8" t="s">
        <v>1</v>
      </c>
      <c r="B5" s="9" t="s">
        <v>2</v>
      </c>
      <c r="C5" s="9" t="s">
        <v>3</v>
      </c>
      <c r="D5" s="8" t="s">
        <v>4</v>
      </c>
      <c r="E5" s="9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1" t="s">
        <v>11</v>
      </c>
      <c r="L5" s="9" t="s">
        <v>12</v>
      </c>
      <c r="M5" s="10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11" t="s">
        <v>24</v>
      </c>
      <c r="Y5" s="12" t="s">
        <v>25</v>
      </c>
      <c r="Z5" s="13" t="s">
        <v>26</v>
      </c>
      <c r="AA5" s="9" t="s">
        <v>27</v>
      </c>
      <c r="AB5" s="9" t="s">
        <v>28</v>
      </c>
      <c r="AC5" s="9" t="s">
        <v>29</v>
      </c>
      <c r="AD5" s="14" t="s">
        <v>30</v>
      </c>
      <c r="AE5" s="14" t="s">
        <v>31</v>
      </c>
      <c r="AF5" s="15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11" t="s">
        <v>48</v>
      </c>
      <c r="AW5" s="12" t="s">
        <v>49</v>
      </c>
      <c r="AX5" s="9" t="s">
        <v>50</v>
      </c>
      <c r="AY5" s="16" t="s">
        <v>51</v>
      </c>
      <c r="AZ5" s="9" t="s">
        <v>495</v>
      </c>
      <c r="BA5" s="13" t="s">
        <v>52</v>
      </c>
      <c r="BB5" s="12" t="s">
        <v>53</v>
      </c>
      <c r="BC5" s="12" t="s">
        <v>54</v>
      </c>
      <c r="BD5" s="12" t="s">
        <v>55</v>
      </c>
      <c r="BE5" s="9" t="s">
        <v>56</v>
      </c>
      <c r="BF5" s="9" t="s">
        <v>57</v>
      </c>
      <c r="BG5" s="9" t="s">
        <v>58</v>
      </c>
      <c r="BH5" s="9" t="s">
        <v>59</v>
      </c>
      <c r="BI5" s="14" t="s">
        <v>60</v>
      </c>
      <c r="BJ5" s="17" t="s">
        <v>61</v>
      </c>
      <c r="BK5" s="9" t="s">
        <v>62</v>
      </c>
      <c r="BL5" s="9" t="s">
        <v>542</v>
      </c>
      <c r="BM5" s="9" t="s">
        <v>63</v>
      </c>
      <c r="BN5" s="9" t="s">
        <v>64</v>
      </c>
      <c r="BO5" s="9" t="s">
        <v>65</v>
      </c>
      <c r="BP5" s="9" t="s">
        <v>66</v>
      </c>
      <c r="BQ5" s="9" t="s">
        <v>67</v>
      </c>
      <c r="BR5" s="9" t="s">
        <v>68</v>
      </c>
      <c r="BS5" s="9" t="s">
        <v>69</v>
      </c>
      <c r="BT5" s="9" t="s">
        <v>70</v>
      </c>
      <c r="BU5" s="9" t="s">
        <v>71</v>
      </c>
      <c r="BV5" s="9" t="s">
        <v>72</v>
      </c>
      <c r="BW5" s="9" t="s">
        <v>73</v>
      </c>
      <c r="BX5" s="9" t="s">
        <v>74</v>
      </c>
      <c r="BY5" s="9" t="s">
        <v>543</v>
      </c>
      <c r="BZ5" s="9" t="s">
        <v>75</v>
      </c>
      <c r="CA5" s="9" t="s">
        <v>504</v>
      </c>
      <c r="CB5" s="8" t="s">
        <v>76</v>
      </c>
      <c r="CC5" s="8" t="s">
        <v>77</v>
      </c>
      <c r="CD5" s="8" t="s">
        <v>78</v>
      </c>
      <c r="CE5" s="18">
        <v>0</v>
      </c>
      <c r="CF5" s="9" t="s">
        <v>79</v>
      </c>
    </row>
    <row r="6" spans="1:84" ht="15.5" x14ac:dyDescent="0.35">
      <c r="A6" s="19"/>
      <c r="B6" s="20" t="s">
        <v>80</v>
      </c>
      <c r="C6" s="21"/>
      <c r="D6" s="21"/>
      <c r="E6" s="21"/>
      <c r="F6" s="22"/>
      <c r="G6" s="23">
        <f t="shared" ref="G6:Y6" si="0">SUM(G9:G172)</f>
        <v>4100382107.8498445</v>
      </c>
      <c r="H6" s="45">
        <f t="shared" si="0"/>
        <v>11642246.01</v>
      </c>
      <c r="I6" s="45">
        <f t="shared" si="0"/>
        <v>123169981.59035206</v>
      </c>
      <c r="J6" s="23">
        <f t="shared" si="0"/>
        <v>866669.72000000009</v>
      </c>
      <c r="K6" s="23">
        <f t="shared" si="0"/>
        <v>3383450.5100000002</v>
      </c>
      <c r="L6" s="23">
        <f t="shared" si="0"/>
        <v>4239444455.6801987</v>
      </c>
      <c r="M6" s="23">
        <f t="shared" si="0"/>
        <v>9928802.5893498473</v>
      </c>
      <c r="N6" s="23">
        <f t="shared" si="0"/>
        <v>652535520.81300008</v>
      </c>
      <c r="O6" s="23">
        <f t="shared" si="0"/>
        <v>328158709.72999996</v>
      </c>
      <c r="P6" s="23">
        <f t="shared" si="0"/>
        <v>1015391867.6800001</v>
      </c>
      <c r="Q6" s="23">
        <f t="shared" si="0"/>
        <v>3949783.4899999993</v>
      </c>
      <c r="R6" s="23">
        <f t="shared" si="0"/>
        <v>226372261.2599999</v>
      </c>
      <c r="S6" s="23">
        <f t="shared" si="0"/>
        <v>1022117900.2842805</v>
      </c>
      <c r="T6" s="23">
        <f t="shared" si="0"/>
        <v>445434118.20400012</v>
      </c>
      <c r="U6" s="23">
        <f t="shared" si="0"/>
        <v>79594.14</v>
      </c>
      <c r="V6" s="23">
        <f t="shared" si="0"/>
        <v>1014867.4299999999</v>
      </c>
      <c r="W6" s="23">
        <f t="shared" si="0"/>
        <v>176539490.20000002</v>
      </c>
      <c r="X6" s="23">
        <f t="shared" si="0"/>
        <v>335276637.87900013</v>
      </c>
      <c r="Y6" s="23">
        <f t="shared" si="0"/>
        <v>4206870751.11028</v>
      </c>
      <c r="Z6" s="24" t="s">
        <v>81</v>
      </c>
      <c r="AA6" s="23">
        <f t="shared" ref="AA6:AX6" si="1">SUM(AA9:AA172)</f>
        <v>325985925.7190001</v>
      </c>
      <c r="AB6" s="23">
        <f t="shared" si="1"/>
        <v>25584.17</v>
      </c>
      <c r="AC6" s="23">
        <f t="shared" si="1"/>
        <v>257523.7</v>
      </c>
      <c r="AD6" s="23">
        <f t="shared" si="1"/>
        <v>529925.2300000001</v>
      </c>
      <c r="AE6" s="23">
        <f t="shared" si="1"/>
        <v>111832.43999999999</v>
      </c>
      <c r="AF6" s="23">
        <f t="shared" si="1"/>
        <v>641757.67000000016</v>
      </c>
      <c r="AG6" s="23">
        <f t="shared" si="1"/>
        <v>163708599.51999998</v>
      </c>
      <c r="AH6" s="23">
        <f t="shared" si="1"/>
        <v>12921268.830000008</v>
      </c>
      <c r="AI6" s="23">
        <f t="shared" si="1"/>
        <v>39428586.123999983</v>
      </c>
      <c r="AJ6" s="23">
        <f t="shared" si="1"/>
        <v>421905.1399999999</v>
      </c>
      <c r="AK6" s="23">
        <f t="shared" si="1"/>
        <v>23857739.663999993</v>
      </c>
      <c r="AL6" s="23">
        <f t="shared" si="1"/>
        <v>3459894.3099999996</v>
      </c>
      <c r="AM6" s="23">
        <f t="shared" si="1"/>
        <v>15104694.957999984</v>
      </c>
      <c r="AN6" s="23">
        <f t="shared" si="1"/>
        <v>1643296.1800000002</v>
      </c>
      <c r="AO6" s="23">
        <f t="shared" si="1"/>
        <v>1344548.5139999997</v>
      </c>
      <c r="AP6" s="23">
        <f t="shared" si="1"/>
        <v>2703361.7399999998</v>
      </c>
      <c r="AQ6" s="23">
        <f t="shared" si="1"/>
        <v>7339571.0059999982</v>
      </c>
      <c r="AR6" s="23">
        <f t="shared" si="1"/>
        <v>3065238.2199999993</v>
      </c>
      <c r="AS6" s="23">
        <f t="shared" si="1"/>
        <v>173761.47</v>
      </c>
      <c r="AT6" s="23">
        <f t="shared" si="1"/>
        <v>2507093.2400000012</v>
      </c>
      <c r="AU6" s="23">
        <f t="shared" si="1"/>
        <v>2246202.513999999</v>
      </c>
      <c r="AV6" s="23">
        <f t="shared" si="1"/>
        <v>12760100.190000001</v>
      </c>
      <c r="AW6" s="23">
        <f t="shared" si="1"/>
        <v>292683446.62000024</v>
      </c>
      <c r="AX6" s="23">
        <f t="shared" si="1"/>
        <v>492111.14999999997</v>
      </c>
      <c r="AY6" s="23"/>
      <c r="AZ6" s="23">
        <f>SUM(AZ9:AZ172)</f>
        <v>8593.93</v>
      </c>
      <c r="BA6" s="24" t="s">
        <v>81</v>
      </c>
      <c r="BB6" s="23">
        <f t="shared" ref="BB6:CF6" si="2">SUM(BB9:BB172)</f>
        <v>133237447.47999999</v>
      </c>
      <c r="BC6" s="23">
        <f t="shared" si="2"/>
        <v>276010348.7761972</v>
      </c>
      <c r="BD6" s="23">
        <f t="shared" si="2"/>
        <v>42372097.068000004</v>
      </c>
      <c r="BE6" s="23">
        <f t="shared" si="2"/>
        <v>37.039000000790125</v>
      </c>
      <c r="BF6" s="23">
        <f t="shared" si="2"/>
        <v>149391999.32399991</v>
      </c>
      <c r="BG6" s="23">
        <f t="shared" si="2"/>
        <v>79210957.882000014</v>
      </c>
      <c r="BH6" s="23">
        <f t="shared" si="2"/>
        <v>0</v>
      </c>
      <c r="BI6" s="23">
        <f t="shared" si="2"/>
        <v>0</v>
      </c>
      <c r="BJ6" s="23">
        <f t="shared" si="2"/>
        <v>0</v>
      </c>
      <c r="BK6" s="23">
        <f t="shared" si="2"/>
        <v>0</v>
      </c>
      <c r="BL6" s="25">
        <f t="shared" si="2"/>
        <v>432828.97</v>
      </c>
      <c r="BM6" s="25">
        <f t="shared" si="2"/>
        <v>174592</v>
      </c>
      <c r="BN6" s="25">
        <f t="shared" si="2"/>
        <v>2642</v>
      </c>
      <c r="BO6" s="25">
        <f t="shared" si="2"/>
        <v>-1136</v>
      </c>
      <c r="BP6" s="25">
        <f t="shared" si="2"/>
        <v>-3116</v>
      </c>
      <c r="BQ6" s="25">
        <f t="shared" si="2"/>
        <v>-5654</v>
      </c>
      <c r="BR6" s="25">
        <f t="shared" si="2"/>
        <v>-45973</v>
      </c>
      <c r="BS6" s="25">
        <f t="shared" si="2"/>
        <v>-45692</v>
      </c>
      <c r="BT6" s="25">
        <f t="shared" si="2"/>
        <v>934</v>
      </c>
      <c r="BU6" s="25">
        <f t="shared" si="2"/>
        <v>-294</v>
      </c>
      <c r="BV6" s="25">
        <f t="shared" si="2"/>
        <v>5499</v>
      </c>
      <c r="BW6" s="25">
        <f t="shared" si="2"/>
        <v>-86390</v>
      </c>
      <c r="BX6" s="25">
        <f t="shared" si="2"/>
        <v>-305</v>
      </c>
      <c r="BY6" s="25">
        <f t="shared" si="2"/>
        <v>427935.97</v>
      </c>
      <c r="BZ6" s="44">
        <f t="shared" si="2"/>
        <v>4319</v>
      </c>
      <c r="CA6" s="44">
        <f t="shared" si="2"/>
        <v>6413</v>
      </c>
      <c r="CB6" s="44">
        <f t="shared" si="2"/>
        <v>23866</v>
      </c>
      <c r="CC6" s="44">
        <f t="shared" si="2"/>
        <v>7542</v>
      </c>
      <c r="CD6" s="25">
        <f t="shared" si="2"/>
        <v>44035</v>
      </c>
      <c r="CE6" s="25">
        <f t="shared" si="2"/>
        <v>8756</v>
      </c>
      <c r="CF6" s="25">
        <f t="shared" si="2"/>
        <v>1054</v>
      </c>
    </row>
    <row r="7" spans="1:84" ht="31" x14ac:dyDescent="0.35">
      <c r="A7" s="19"/>
      <c r="B7" s="26" t="s">
        <v>82</v>
      </c>
      <c r="C7" s="27"/>
      <c r="D7" s="27"/>
      <c r="E7" s="27"/>
      <c r="F7" s="22"/>
      <c r="G7" s="23">
        <f t="shared" ref="G7:AX7" si="3">AVERAGE(G9:G172)</f>
        <v>25002329.925913684</v>
      </c>
      <c r="H7" s="23">
        <f t="shared" si="3"/>
        <v>70989.304939024383</v>
      </c>
      <c r="I7" s="23">
        <f t="shared" si="3"/>
        <v>751036.47311190283</v>
      </c>
      <c r="J7" s="23">
        <f t="shared" si="3"/>
        <v>5284.5714634146343</v>
      </c>
      <c r="K7" s="23">
        <f t="shared" si="3"/>
        <v>20630.795792682929</v>
      </c>
      <c r="L7" s="23">
        <f t="shared" si="3"/>
        <v>25850271.071220722</v>
      </c>
      <c r="M7" s="23">
        <f t="shared" si="3"/>
        <v>60541.479203352726</v>
      </c>
      <c r="N7" s="23">
        <f t="shared" si="3"/>
        <v>3978875.126908537</v>
      </c>
      <c r="O7" s="23">
        <f t="shared" si="3"/>
        <v>2000967.7422560973</v>
      </c>
      <c r="P7" s="23">
        <f t="shared" si="3"/>
        <v>6191413.8273170739</v>
      </c>
      <c r="Q7" s="23">
        <f t="shared" si="3"/>
        <v>24084.045670731703</v>
      </c>
      <c r="R7" s="23">
        <f t="shared" si="3"/>
        <v>1380318.6662195115</v>
      </c>
      <c r="S7" s="23">
        <f t="shared" si="3"/>
        <v>6232426.2212456129</v>
      </c>
      <c r="T7" s="23">
        <f t="shared" si="3"/>
        <v>2716061.6963658542</v>
      </c>
      <c r="U7" s="23">
        <f t="shared" si="3"/>
        <v>485.3301219512195</v>
      </c>
      <c r="V7" s="23">
        <f t="shared" si="3"/>
        <v>6188.2160365853651</v>
      </c>
      <c r="W7" s="23">
        <f t="shared" si="3"/>
        <v>1076460.306097561</v>
      </c>
      <c r="X7" s="23">
        <f t="shared" si="3"/>
        <v>2044369.743164635</v>
      </c>
      <c r="Y7" s="23">
        <f t="shared" si="3"/>
        <v>25651650.921404146</v>
      </c>
      <c r="Z7" s="28">
        <f t="shared" si="3"/>
        <v>9.7177541743526566E-2</v>
      </c>
      <c r="AA7" s="23">
        <f t="shared" si="3"/>
        <v>1987719.0592621958</v>
      </c>
      <c r="AB7" s="23">
        <f t="shared" si="3"/>
        <v>156.00103658536585</v>
      </c>
      <c r="AC7" s="23">
        <f t="shared" si="3"/>
        <v>1570.2664634146342</v>
      </c>
      <c r="AD7" s="23">
        <f t="shared" si="3"/>
        <v>3231.2514024390248</v>
      </c>
      <c r="AE7" s="23">
        <f t="shared" si="3"/>
        <v>681.90512195121948</v>
      </c>
      <c r="AF7" s="23">
        <f t="shared" si="3"/>
        <v>3913.1565243902451</v>
      </c>
      <c r="AG7" s="23">
        <f t="shared" si="3"/>
        <v>998223.16780487797</v>
      </c>
      <c r="AH7" s="23">
        <f t="shared" si="3"/>
        <v>78788.224573170781</v>
      </c>
      <c r="AI7" s="23">
        <f t="shared" si="3"/>
        <v>240418.20807317062</v>
      </c>
      <c r="AJ7" s="23">
        <f t="shared" si="3"/>
        <v>2572.5923170731703</v>
      </c>
      <c r="AK7" s="23">
        <f t="shared" si="3"/>
        <v>145474.02234146337</v>
      </c>
      <c r="AL7" s="23">
        <f t="shared" si="3"/>
        <v>21096.916524390243</v>
      </c>
      <c r="AM7" s="23">
        <f t="shared" si="3"/>
        <v>92101.798524390149</v>
      </c>
      <c r="AN7" s="23">
        <f t="shared" si="3"/>
        <v>10020.098658536586</v>
      </c>
      <c r="AO7" s="23">
        <f t="shared" si="3"/>
        <v>8198.4665487804868</v>
      </c>
      <c r="AP7" s="23">
        <f t="shared" si="3"/>
        <v>16483.913048780487</v>
      </c>
      <c r="AQ7" s="23">
        <f t="shared" si="3"/>
        <v>44753.481743902426</v>
      </c>
      <c r="AR7" s="23">
        <f t="shared" si="3"/>
        <v>18690.476951219509</v>
      </c>
      <c r="AS7" s="23">
        <f t="shared" si="3"/>
        <v>1059.5211585365853</v>
      </c>
      <c r="AT7" s="23">
        <f t="shared" si="3"/>
        <v>15287.153902439031</v>
      </c>
      <c r="AU7" s="23">
        <f t="shared" si="3"/>
        <v>13696.35679268292</v>
      </c>
      <c r="AV7" s="23">
        <f t="shared" si="3"/>
        <v>77805.488963414638</v>
      </c>
      <c r="AW7" s="23">
        <f t="shared" si="3"/>
        <v>1784655.1623170746</v>
      </c>
      <c r="AX7" s="23">
        <f t="shared" si="3"/>
        <v>3000.677743902439</v>
      </c>
      <c r="AY7" s="28">
        <f>AX7/AW7</f>
        <v>1.6813767764561102E-3</v>
      </c>
      <c r="AZ7" s="23">
        <f t="shared" ref="AZ7:CF7" si="4">AVERAGE(AZ9:AZ172)</f>
        <v>52.402012195121955</v>
      </c>
      <c r="BA7" s="28">
        <f t="shared" si="4"/>
        <v>8.5226551178403512E-2</v>
      </c>
      <c r="BB7" s="23">
        <f t="shared" si="4"/>
        <v>812423.4602439024</v>
      </c>
      <c r="BC7" s="23">
        <f t="shared" si="4"/>
        <v>1682989.9315621781</v>
      </c>
      <c r="BD7" s="23">
        <f t="shared" si="4"/>
        <v>258366.44553658538</v>
      </c>
      <c r="BE7" s="23">
        <f t="shared" si="4"/>
        <v>0.2258475609804276</v>
      </c>
      <c r="BF7" s="23">
        <f t="shared" si="4"/>
        <v>910926.82514634088</v>
      </c>
      <c r="BG7" s="23">
        <f t="shared" si="4"/>
        <v>482993.64562195132</v>
      </c>
      <c r="BH7" s="23">
        <f t="shared" si="4"/>
        <v>0</v>
      </c>
      <c r="BI7" s="23">
        <f t="shared" si="4"/>
        <v>0</v>
      </c>
      <c r="BJ7" s="23">
        <f t="shared" si="4"/>
        <v>0</v>
      </c>
      <c r="BK7" s="23">
        <f t="shared" si="4"/>
        <v>0</v>
      </c>
      <c r="BL7" s="25">
        <f t="shared" si="4"/>
        <v>2639.2010365853657</v>
      </c>
      <c r="BM7" s="25">
        <f t="shared" si="4"/>
        <v>1064.5853658536585</v>
      </c>
      <c r="BN7" s="25">
        <f t="shared" si="4"/>
        <v>16.109756097560975</v>
      </c>
      <c r="BO7" s="25">
        <f t="shared" si="4"/>
        <v>-6.9268292682926829</v>
      </c>
      <c r="BP7" s="25">
        <f t="shared" si="4"/>
        <v>-19</v>
      </c>
      <c r="BQ7" s="25">
        <f t="shared" si="4"/>
        <v>-34.475609756097562</v>
      </c>
      <c r="BR7" s="25">
        <f t="shared" si="4"/>
        <v>-280.32317073170731</v>
      </c>
      <c r="BS7" s="25">
        <f t="shared" si="4"/>
        <v>-278.60975609756099</v>
      </c>
      <c r="BT7" s="25">
        <f t="shared" si="4"/>
        <v>5.6951219512195124</v>
      </c>
      <c r="BU7" s="25">
        <f t="shared" si="4"/>
        <v>-1.7926829268292683</v>
      </c>
      <c r="BV7" s="25">
        <f t="shared" si="4"/>
        <v>33.530487804878049</v>
      </c>
      <c r="BW7" s="25">
        <f t="shared" si="4"/>
        <v>-526.76829268292681</v>
      </c>
      <c r="BX7" s="25">
        <f t="shared" si="4"/>
        <v>-1.8597560975609757</v>
      </c>
      <c r="BY7" s="25">
        <f t="shared" si="4"/>
        <v>2609.3656707317073</v>
      </c>
      <c r="BZ7" s="25">
        <f t="shared" si="4"/>
        <v>26.335365853658537</v>
      </c>
      <c r="CA7" s="25">
        <f t="shared" si="4"/>
        <v>39.103658536585364</v>
      </c>
      <c r="CB7" s="25">
        <f t="shared" si="4"/>
        <v>145.52439024390245</v>
      </c>
      <c r="CC7" s="25">
        <f t="shared" si="4"/>
        <v>45.987804878048777</v>
      </c>
      <c r="CD7" s="25">
        <f t="shared" si="4"/>
        <v>268.5060975609756</v>
      </c>
      <c r="CE7" s="25">
        <f t="shared" si="4"/>
        <v>53.390243902439025</v>
      </c>
      <c r="CF7" s="25">
        <f t="shared" si="4"/>
        <v>6.4268292682926829</v>
      </c>
    </row>
    <row r="8" spans="1:84" x14ac:dyDescent="0.35">
      <c r="A8" s="37"/>
      <c r="B8" s="37">
        <f>COUNTA(B9:B172)</f>
        <v>164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</row>
    <row r="9" spans="1:84" s="59" customFormat="1" ht="15.5" x14ac:dyDescent="0.35">
      <c r="A9" s="29">
        <v>1</v>
      </c>
      <c r="B9" s="30" t="s">
        <v>83</v>
      </c>
      <c r="C9" s="51" t="s">
        <v>84</v>
      </c>
      <c r="D9" s="31" t="s">
        <v>85</v>
      </c>
      <c r="E9" s="32" t="s">
        <v>86</v>
      </c>
      <c r="F9" s="31" t="s">
        <v>87</v>
      </c>
      <c r="G9" s="55">
        <v>17554564.510000002</v>
      </c>
      <c r="H9" s="55">
        <v>3535.9</v>
      </c>
      <c r="I9" s="55">
        <v>0</v>
      </c>
      <c r="J9" s="55">
        <v>0</v>
      </c>
      <c r="K9" s="56">
        <v>0</v>
      </c>
      <c r="L9" s="56">
        <v>17558100.41</v>
      </c>
      <c r="M9" s="56">
        <v>0</v>
      </c>
      <c r="N9" s="55">
        <v>0</v>
      </c>
      <c r="O9" s="55">
        <v>5587903.29</v>
      </c>
      <c r="P9" s="67">
        <v>933115.79</v>
      </c>
      <c r="Q9" s="55">
        <v>0</v>
      </c>
      <c r="R9" s="55">
        <v>1360380.81</v>
      </c>
      <c r="S9" s="55">
        <v>4681307.46</v>
      </c>
      <c r="T9" s="55">
        <v>1392727.61</v>
      </c>
      <c r="U9" s="55">
        <v>0</v>
      </c>
      <c r="V9" s="55">
        <v>15689.65</v>
      </c>
      <c r="W9" s="55">
        <v>1276275.29</v>
      </c>
      <c r="X9" s="56">
        <v>1773281</v>
      </c>
      <c r="Y9" s="56">
        <v>17020680.899999999</v>
      </c>
      <c r="Z9" s="57">
        <v>0.16028828827047353</v>
      </c>
      <c r="AA9" s="56">
        <v>1749978.48</v>
      </c>
      <c r="AB9" s="56">
        <v>0</v>
      </c>
      <c r="AC9" s="56">
        <v>0</v>
      </c>
      <c r="AD9" s="56">
        <v>0</v>
      </c>
      <c r="AE9" s="56">
        <v>0</v>
      </c>
      <c r="AF9" s="56">
        <f t="shared" ref="AF9:AF22" si="5">SUM(AD9:AE9)</f>
        <v>0</v>
      </c>
      <c r="AG9" s="56">
        <v>815270.64</v>
      </c>
      <c r="AH9" s="55">
        <v>62454.76</v>
      </c>
      <c r="AI9" s="55">
        <v>137329.37</v>
      </c>
      <c r="AJ9" s="56">
        <v>0</v>
      </c>
      <c r="AK9" s="55">
        <v>183444.83</v>
      </c>
      <c r="AL9" s="55">
        <v>39349.21</v>
      </c>
      <c r="AM9" s="55">
        <v>162429.95000000001</v>
      </c>
      <c r="AN9" s="55">
        <v>9500</v>
      </c>
      <c r="AO9" s="55">
        <v>6064.8</v>
      </c>
      <c r="AP9" s="55">
        <v>0</v>
      </c>
      <c r="AQ9" s="55">
        <v>54232.25</v>
      </c>
      <c r="AR9" s="55">
        <v>13475.05</v>
      </c>
      <c r="AS9" s="55">
        <v>0</v>
      </c>
      <c r="AT9" s="55">
        <v>15423.51</v>
      </c>
      <c r="AU9" s="55">
        <v>0</v>
      </c>
      <c r="AV9" s="55">
        <v>70374.179999999993</v>
      </c>
      <c r="AW9" s="55">
        <v>1569348.55</v>
      </c>
      <c r="AX9" s="55">
        <v>0</v>
      </c>
      <c r="AY9" s="57">
        <f t="shared" ref="AY9:AY22" si="6">AX9/AW9</f>
        <v>0</v>
      </c>
      <c r="AZ9" s="56">
        <v>0</v>
      </c>
      <c r="BA9" s="57">
        <v>9.9687946061158078E-2</v>
      </c>
      <c r="BB9" s="55">
        <v>2186194.65</v>
      </c>
      <c r="BC9" s="55">
        <v>628163.21</v>
      </c>
      <c r="BD9" s="56">
        <v>269444</v>
      </c>
      <c r="BE9" s="56">
        <v>0</v>
      </c>
      <c r="BF9" s="56">
        <v>958552.66000000096</v>
      </c>
      <c r="BG9" s="56">
        <v>566215.52250000101</v>
      </c>
      <c r="BH9" s="56">
        <v>0</v>
      </c>
      <c r="BI9" s="56">
        <v>0</v>
      </c>
      <c r="BJ9" s="56">
        <f t="shared" ref="BJ9:BJ22" si="7">SUM(BH9:BI9)</f>
        <v>0</v>
      </c>
      <c r="BK9" s="56">
        <v>0</v>
      </c>
      <c r="BL9" s="56">
        <v>1949</v>
      </c>
      <c r="BM9" s="56">
        <v>981</v>
      </c>
      <c r="BN9" s="55">
        <v>113</v>
      </c>
      <c r="BO9" s="55">
        <v>-130</v>
      </c>
      <c r="BP9" s="55">
        <v>-21</v>
      </c>
      <c r="BQ9" s="55">
        <v>-21</v>
      </c>
      <c r="BR9" s="55">
        <v>-322</v>
      </c>
      <c r="BS9" s="55">
        <v>-153</v>
      </c>
      <c r="BT9" s="55">
        <v>0</v>
      </c>
      <c r="BU9" s="55">
        <v>0</v>
      </c>
      <c r="BV9" s="55">
        <v>0</v>
      </c>
      <c r="BW9" s="55">
        <v>-501</v>
      </c>
      <c r="BX9" s="55">
        <v>0</v>
      </c>
      <c r="BY9" s="55">
        <v>1895</v>
      </c>
      <c r="BZ9" s="55">
        <v>9</v>
      </c>
      <c r="CA9" s="55">
        <v>24</v>
      </c>
      <c r="CB9" s="55">
        <v>120</v>
      </c>
      <c r="CC9" s="55">
        <v>42</v>
      </c>
      <c r="CD9" s="55">
        <v>330</v>
      </c>
      <c r="CE9" s="55">
        <v>8</v>
      </c>
      <c r="CF9" s="55">
        <v>0</v>
      </c>
    </row>
    <row r="10" spans="1:84" s="59" customFormat="1" ht="15.5" x14ac:dyDescent="0.35">
      <c r="A10" s="61">
        <v>1</v>
      </c>
      <c r="B10" s="60" t="s">
        <v>490</v>
      </c>
      <c r="C10" s="51" t="s">
        <v>491</v>
      </c>
      <c r="D10" s="31" t="s">
        <v>91</v>
      </c>
      <c r="E10" s="32" t="s">
        <v>86</v>
      </c>
      <c r="F10" s="31" t="s">
        <v>92</v>
      </c>
      <c r="G10" s="55">
        <v>4736715.9400000004</v>
      </c>
      <c r="H10" s="55">
        <v>0</v>
      </c>
      <c r="I10" s="55">
        <v>18637.759999999998</v>
      </c>
      <c r="J10" s="55">
        <v>0</v>
      </c>
      <c r="K10" s="56">
        <v>5229.92</v>
      </c>
      <c r="L10" s="56">
        <v>4760583.62</v>
      </c>
      <c r="M10" s="56">
        <v>0</v>
      </c>
      <c r="N10" s="55">
        <v>16147.71</v>
      </c>
      <c r="O10" s="55">
        <v>587677.11</v>
      </c>
      <c r="P10" s="67">
        <v>1435871.99</v>
      </c>
      <c r="Q10" s="55">
        <v>21364.57</v>
      </c>
      <c r="R10" s="55">
        <v>322713.19</v>
      </c>
      <c r="S10" s="55">
        <v>1162507.3700000001</v>
      </c>
      <c r="T10" s="55">
        <v>565549.31000000006</v>
      </c>
      <c r="U10" s="55">
        <v>0</v>
      </c>
      <c r="V10" s="55">
        <v>0</v>
      </c>
      <c r="W10" s="55">
        <v>138405.51999999999</v>
      </c>
      <c r="X10" s="56">
        <v>503675.36</v>
      </c>
      <c r="Y10" s="56">
        <v>4753912.13</v>
      </c>
      <c r="Z10" s="57">
        <v>0.26230104269246085</v>
      </c>
      <c r="AA10" s="56">
        <v>473671.44</v>
      </c>
      <c r="AB10" s="56">
        <v>0</v>
      </c>
      <c r="AC10" s="56">
        <v>0</v>
      </c>
      <c r="AD10" s="56">
        <v>5229.92</v>
      </c>
      <c r="AE10" s="56">
        <v>348.48</v>
      </c>
      <c r="AF10" s="56">
        <f t="shared" si="5"/>
        <v>5578.4</v>
      </c>
      <c r="AG10" s="56">
        <v>192504.04</v>
      </c>
      <c r="AH10" s="55">
        <v>14877.55</v>
      </c>
      <c r="AI10" s="55">
        <v>27043.54</v>
      </c>
      <c r="AJ10" s="56">
        <v>0</v>
      </c>
      <c r="AK10" s="55">
        <v>48112.93</v>
      </c>
      <c r="AL10" s="55">
        <v>16187.7</v>
      </c>
      <c r="AM10" s="55">
        <v>38696.53</v>
      </c>
      <c r="AN10" s="55">
        <v>7400</v>
      </c>
      <c r="AO10" s="55">
        <v>1500</v>
      </c>
      <c r="AP10" s="55">
        <v>0</v>
      </c>
      <c r="AQ10" s="55">
        <v>8885.6200000000008</v>
      </c>
      <c r="AR10" s="55">
        <v>8553.2199999999993</v>
      </c>
      <c r="AS10" s="55">
        <v>0</v>
      </c>
      <c r="AT10" s="55">
        <v>335.18</v>
      </c>
      <c r="AU10" s="55">
        <v>0</v>
      </c>
      <c r="AV10" s="55">
        <v>31691.96</v>
      </c>
      <c r="AW10" s="55">
        <v>395788.27</v>
      </c>
      <c r="AX10" s="55">
        <v>0</v>
      </c>
      <c r="AY10" s="57">
        <f t="shared" si="6"/>
        <v>0</v>
      </c>
      <c r="AZ10" s="56">
        <v>0</v>
      </c>
      <c r="BA10" s="57">
        <v>9.9999967488022923E-2</v>
      </c>
      <c r="BB10" s="55">
        <v>333747.63</v>
      </c>
      <c r="BC10" s="55">
        <v>908697.9</v>
      </c>
      <c r="BD10" s="56">
        <v>176670.69</v>
      </c>
      <c r="BE10" s="56">
        <v>0</v>
      </c>
      <c r="BF10" s="56">
        <v>32392.48</v>
      </c>
      <c r="BG10" s="56">
        <v>0</v>
      </c>
      <c r="BH10" s="56">
        <v>0</v>
      </c>
      <c r="BI10" s="56">
        <v>0</v>
      </c>
      <c r="BJ10" s="56">
        <f t="shared" si="7"/>
        <v>0</v>
      </c>
      <c r="BK10" s="56">
        <v>0</v>
      </c>
      <c r="BL10" s="56">
        <v>451</v>
      </c>
      <c r="BM10" s="56">
        <v>94</v>
      </c>
      <c r="BN10" s="55">
        <v>0</v>
      </c>
      <c r="BO10" s="55">
        <v>0</v>
      </c>
      <c r="BP10" s="55">
        <v>-4</v>
      </c>
      <c r="BQ10" s="55">
        <v>-4</v>
      </c>
      <c r="BR10" s="55">
        <v>-34</v>
      </c>
      <c r="BS10" s="55">
        <v>-23</v>
      </c>
      <c r="BT10" s="55">
        <v>3</v>
      </c>
      <c r="BU10" s="55">
        <v>0</v>
      </c>
      <c r="BV10" s="55">
        <v>0</v>
      </c>
      <c r="BW10" s="55">
        <v>-113</v>
      </c>
      <c r="BX10" s="55">
        <v>-4</v>
      </c>
      <c r="BY10" s="55">
        <v>366</v>
      </c>
      <c r="BZ10" s="55">
        <v>4</v>
      </c>
      <c r="CA10" s="55">
        <v>33</v>
      </c>
      <c r="CB10" s="55">
        <v>27</v>
      </c>
      <c r="CC10" s="55">
        <v>9</v>
      </c>
      <c r="CD10" s="55">
        <v>70</v>
      </c>
      <c r="CE10" s="55">
        <v>5</v>
      </c>
      <c r="CF10" s="55">
        <v>2</v>
      </c>
    </row>
    <row r="11" spans="1:84" s="59" customFormat="1" ht="15.5" x14ac:dyDescent="0.35">
      <c r="A11" s="39">
        <v>1</v>
      </c>
      <c r="B11" s="40" t="s">
        <v>544</v>
      </c>
      <c r="C11" s="53" t="s">
        <v>227</v>
      </c>
      <c r="D11" s="41" t="s">
        <v>93</v>
      </c>
      <c r="E11" s="42" t="s">
        <v>86</v>
      </c>
      <c r="F11" s="41" t="s">
        <v>87</v>
      </c>
      <c r="G11" s="55">
        <v>9115057.6099999994</v>
      </c>
      <c r="H11" s="55">
        <v>0</v>
      </c>
      <c r="I11" s="55">
        <v>29985.4</v>
      </c>
      <c r="J11" s="55">
        <v>5782.77</v>
      </c>
      <c r="K11" s="56">
        <v>2170.7600000000002</v>
      </c>
      <c r="L11" s="56">
        <v>9152996.5399999991</v>
      </c>
      <c r="M11" s="56">
        <v>57839.78</v>
      </c>
      <c r="N11" s="55">
        <v>0</v>
      </c>
      <c r="O11" s="55">
        <v>3208429.31</v>
      </c>
      <c r="P11" s="67">
        <v>344742.9</v>
      </c>
      <c r="Q11" s="55">
        <v>0</v>
      </c>
      <c r="R11" s="55">
        <v>514409.79</v>
      </c>
      <c r="S11" s="55">
        <v>2339197.66</v>
      </c>
      <c r="T11" s="55">
        <v>692015.85</v>
      </c>
      <c r="U11" s="55">
        <v>0</v>
      </c>
      <c r="V11" s="55">
        <v>0</v>
      </c>
      <c r="W11" s="55">
        <v>503788.84</v>
      </c>
      <c r="X11" s="56">
        <v>939930.23</v>
      </c>
      <c r="Y11" s="56">
        <v>8542514.5800000001</v>
      </c>
      <c r="Z11" s="57">
        <v>0.18346619972706898</v>
      </c>
      <c r="AA11" s="56">
        <v>917288.86</v>
      </c>
      <c r="AB11" s="56">
        <v>0</v>
      </c>
      <c r="AC11" s="56">
        <v>0</v>
      </c>
      <c r="AD11" s="56">
        <v>2170.7600000000002</v>
      </c>
      <c r="AE11" s="56">
        <v>0</v>
      </c>
      <c r="AF11" s="56">
        <f t="shared" si="5"/>
        <v>2170.7600000000002</v>
      </c>
      <c r="AG11" s="56">
        <v>490850.63</v>
      </c>
      <c r="AH11" s="55">
        <v>39348.33</v>
      </c>
      <c r="AI11" s="55">
        <v>55132.21</v>
      </c>
      <c r="AJ11" s="56">
        <v>0</v>
      </c>
      <c r="AK11" s="55">
        <v>67542.12</v>
      </c>
      <c r="AL11" s="55">
        <v>2275.5700000000002</v>
      </c>
      <c r="AM11" s="55">
        <v>62530.74</v>
      </c>
      <c r="AN11" s="55">
        <v>8822</v>
      </c>
      <c r="AO11" s="55">
        <v>5547.5</v>
      </c>
      <c r="AP11" s="55">
        <v>0</v>
      </c>
      <c r="AQ11" s="55">
        <v>12642.869999999999</v>
      </c>
      <c r="AR11" s="55">
        <v>3079.17</v>
      </c>
      <c r="AS11" s="55">
        <v>0</v>
      </c>
      <c r="AT11" s="55">
        <v>0</v>
      </c>
      <c r="AU11" s="55">
        <v>0</v>
      </c>
      <c r="AV11" s="55">
        <v>31029.51</v>
      </c>
      <c r="AW11" s="55">
        <v>778800.65</v>
      </c>
      <c r="AX11" s="55">
        <v>0</v>
      </c>
      <c r="AY11" s="57">
        <f t="shared" si="6"/>
        <v>0</v>
      </c>
      <c r="AZ11" s="56">
        <v>0</v>
      </c>
      <c r="BA11" s="57">
        <v>9.9999904174225149E-2</v>
      </c>
      <c r="BB11" s="55">
        <v>1446404.29</v>
      </c>
      <c r="BC11" s="55">
        <v>225900.69</v>
      </c>
      <c r="BD11" s="56">
        <v>266245</v>
      </c>
      <c r="BE11" s="56">
        <v>0</v>
      </c>
      <c r="BF11" s="56">
        <v>220010.32</v>
      </c>
      <c r="BG11" s="56">
        <v>25310.157499999899</v>
      </c>
      <c r="BH11" s="56">
        <v>0</v>
      </c>
      <c r="BI11" s="56">
        <v>0</v>
      </c>
      <c r="BJ11" s="56">
        <f t="shared" si="7"/>
        <v>0</v>
      </c>
      <c r="BK11" s="56">
        <v>0</v>
      </c>
      <c r="BL11" s="56">
        <v>929</v>
      </c>
      <c r="BM11" s="56">
        <v>675</v>
      </c>
      <c r="BN11" s="55">
        <v>117</v>
      </c>
      <c r="BO11" s="55">
        <v>0</v>
      </c>
      <c r="BP11" s="55">
        <v>-18</v>
      </c>
      <c r="BQ11" s="55">
        <v>-12</v>
      </c>
      <c r="BR11" s="55">
        <v>-313</v>
      </c>
      <c r="BS11" s="55">
        <v>-118</v>
      </c>
      <c r="BT11" s="55">
        <v>0</v>
      </c>
      <c r="BU11" s="55">
        <v>0</v>
      </c>
      <c r="BV11" s="55">
        <v>-76</v>
      </c>
      <c r="BW11" s="55">
        <v>-243</v>
      </c>
      <c r="BX11" s="55">
        <v>-1</v>
      </c>
      <c r="BY11" s="55">
        <v>940</v>
      </c>
      <c r="BZ11" s="55">
        <v>0</v>
      </c>
      <c r="CA11" s="55">
        <v>9</v>
      </c>
      <c r="CB11" s="55">
        <v>69</v>
      </c>
      <c r="CC11" s="55">
        <v>21</v>
      </c>
      <c r="CD11" s="55">
        <v>142</v>
      </c>
      <c r="CE11" s="55">
        <v>1</v>
      </c>
      <c r="CF11" s="55">
        <v>9</v>
      </c>
    </row>
    <row r="12" spans="1:84" s="46" customFormat="1" ht="15.5" x14ac:dyDescent="0.35">
      <c r="A12" s="29">
        <v>1</v>
      </c>
      <c r="B12" s="47" t="s">
        <v>545</v>
      </c>
      <c r="C12" s="51" t="s">
        <v>525</v>
      </c>
      <c r="D12" s="31" t="s">
        <v>89</v>
      </c>
      <c r="E12" s="32" t="s">
        <v>86</v>
      </c>
      <c r="F12" s="31" t="s">
        <v>90</v>
      </c>
      <c r="G12" s="55">
        <v>6322338.46</v>
      </c>
      <c r="H12" s="55">
        <v>0</v>
      </c>
      <c r="I12" s="55">
        <v>0</v>
      </c>
      <c r="J12" s="55">
        <v>0</v>
      </c>
      <c r="K12" s="56">
        <v>0</v>
      </c>
      <c r="L12" s="56">
        <v>6322338.46</v>
      </c>
      <c r="M12" s="56">
        <v>0</v>
      </c>
      <c r="N12" s="55">
        <v>217289.76</v>
      </c>
      <c r="O12" s="55">
        <v>1264199.6200000001</v>
      </c>
      <c r="P12" s="67">
        <v>617665.07999999996</v>
      </c>
      <c r="Q12" s="55">
        <v>0</v>
      </c>
      <c r="R12" s="55">
        <v>235454.55</v>
      </c>
      <c r="S12" s="55">
        <v>2321434.36</v>
      </c>
      <c r="T12" s="55">
        <v>348900.61</v>
      </c>
      <c r="U12" s="55">
        <v>0</v>
      </c>
      <c r="V12" s="55">
        <v>0</v>
      </c>
      <c r="W12" s="55">
        <v>437195.96</v>
      </c>
      <c r="X12" s="56">
        <v>620223.49</v>
      </c>
      <c r="Y12" s="56">
        <v>6062363.4299999997</v>
      </c>
      <c r="Z12" s="57">
        <v>9.6684439447109097E-2</v>
      </c>
      <c r="AA12" s="56">
        <v>593763.49</v>
      </c>
      <c r="AB12" s="56">
        <v>0</v>
      </c>
      <c r="AC12" s="56">
        <v>0</v>
      </c>
      <c r="AD12" s="56">
        <v>0</v>
      </c>
      <c r="AE12" s="56">
        <v>0</v>
      </c>
      <c r="AF12" s="56">
        <f t="shared" si="5"/>
        <v>0</v>
      </c>
      <c r="AG12" s="56">
        <v>209688.53</v>
      </c>
      <c r="AH12" s="55">
        <v>16569.189999999999</v>
      </c>
      <c r="AI12" s="55">
        <v>40347.129999999997</v>
      </c>
      <c r="AJ12" s="56">
        <v>0</v>
      </c>
      <c r="AK12" s="55">
        <v>32295</v>
      </c>
      <c r="AL12" s="55">
        <v>4228.53</v>
      </c>
      <c r="AM12" s="55">
        <v>8493.85</v>
      </c>
      <c r="AN12" s="55">
        <v>7400</v>
      </c>
      <c r="AO12" s="55">
        <v>1500</v>
      </c>
      <c r="AP12" s="55">
        <v>0</v>
      </c>
      <c r="AQ12" s="55">
        <v>7688.16</v>
      </c>
      <c r="AR12" s="55">
        <v>3940.64</v>
      </c>
      <c r="AS12" s="55">
        <v>0</v>
      </c>
      <c r="AT12" s="55">
        <v>1586.81</v>
      </c>
      <c r="AU12" s="55">
        <v>1449.67</v>
      </c>
      <c r="AV12" s="55">
        <v>17257.73</v>
      </c>
      <c r="AW12" s="55">
        <v>352445.24</v>
      </c>
      <c r="AX12" s="55">
        <v>0</v>
      </c>
      <c r="AY12" s="57">
        <f t="shared" si="6"/>
        <v>0</v>
      </c>
      <c r="AZ12" s="56">
        <v>0</v>
      </c>
      <c r="BA12" s="57">
        <v>9.3915169799371992E-2</v>
      </c>
      <c r="BB12" s="55">
        <v>244715.33</v>
      </c>
      <c r="BC12" s="55">
        <v>366556.42</v>
      </c>
      <c r="BD12" s="56">
        <v>266245</v>
      </c>
      <c r="BE12" s="56">
        <v>0</v>
      </c>
      <c r="BF12" s="56">
        <v>155867.96</v>
      </c>
      <c r="BG12" s="56">
        <v>67756.650000000096</v>
      </c>
      <c r="BH12" s="56">
        <v>0</v>
      </c>
      <c r="BI12" s="56">
        <v>0</v>
      </c>
      <c r="BJ12" s="56">
        <f t="shared" si="7"/>
        <v>0</v>
      </c>
      <c r="BK12" s="56">
        <v>0</v>
      </c>
      <c r="BL12" s="56">
        <v>568</v>
      </c>
      <c r="BM12" s="56">
        <v>256</v>
      </c>
      <c r="BN12" s="55">
        <v>7</v>
      </c>
      <c r="BO12" s="55">
        <v>0</v>
      </c>
      <c r="BP12" s="55">
        <v>-8</v>
      </c>
      <c r="BQ12" s="55">
        <v>-2</v>
      </c>
      <c r="BR12" s="55">
        <v>-80</v>
      </c>
      <c r="BS12" s="55">
        <v>-45</v>
      </c>
      <c r="BT12" s="55">
        <v>1</v>
      </c>
      <c r="BU12" s="55">
        <v>0</v>
      </c>
      <c r="BV12" s="55">
        <v>3</v>
      </c>
      <c r="BW12" s="55">
        <v>-159</v>
      </c>
      <c r="BX12" s="55">
        <v>0</v>
      </c>
      <c r="BY12" s="55">
        <v>541</v>
      </c>
      <c r="BZ12" s="55">
        <v>1</v>
      </c>
      <c r="CA12" s="55">
        <v>7</v>
      </c>
      <c r="CB12" s="55">
        <v>58</v>
      </c>
      <c r="CC12" s="55">
        <v>18</v>
      </c>
      <c r="CD12" s="55">
        <v>47</v>
      </c>
      <c r="CE12" s="55">
        <v>1</v>
      </c>
      <c r="CF12" s="55">
        <v>2</v>
      </c>
    </row>
    <row r="13" spans="1:84" s="46" customFormat="1" ht="15.5" x14ac:dyDescent="0.35">
      <c r="A13" s="39">
        <v>1</v>
      </c>
      <c r="B13" s="40" t="s">
        <v>94</v>
      </c>
      <c r="C13" s="53" t="s">
        <v>95</v>
      </c>
      <c r="D13" s="41" t="s">
        <v>96</v>
      </c>
      <c r="E13" s="42" t="s">
        <v>86</v>
      </c>
      <c r="F13" s="41" t="s">
        <v>97</v>
      </c>
      <c r="G13" s="55">
        <v>4621825.12</v>
      </c>
      <c r="H13" s="55">
        <v>483162.19</v>
      </c>
      <c r="I13" s="55">
        <v>0</v>
      </c>
      <c r="J13" s="55">
        <v>0</v>
      </c>
      <c r="K13" s="56">
        <v>0</v>
      </c>
      <c r="L13" s="56">
        <v>5104987.3099999996</v>
      </c>
      <c r="M13" s="56">
        <v>0</v>
      </c>
      <c r="N13" s="55">
        <v>0</v>
      </c>
      <c r="O13" s="55">
        <v>1409634.74</v>
      </c>
      <c r="P13" s="67">
        <v>316437.73</v>
      </c>
      <c r="Q13" s="55">
        <v>0</v>
      </c>
      <c r="R13" s="55">
        <v>321926.34000000003</v>
      </c>
      <c r="S13" s="55">
        <v>1482880.2</v>
      </c>
      <c r="T13" s="55">
        <v>308712.96999999997</v>
      </c>
      <c r="U13" s="55">
        <v>0</v>
      </c>
      <c r="V13" s="55">
        <v>0</v>
      </c>
      <c r="W13" s="55">
        <v>607626.81999999995</v>
      </c>
      <c r="X13" s="56">
        <v>468242.8</v>
      </c>
      <c r="Y13" s="56">
        <v>4915461.5999999996</v>
      </c>
      <c r="Z13" s="57">
        <v>0.20079537866667097</v>
      </c>
      <c r="AA13" s="56">
        <v>461685.8</v>
      </c>
      <c r="AB13" s="56">
        <v>0</v>
      </c>
      <c r="AC13" s="56">
        <v>0</v>
      </c>
      <c r="AD13" s="56">
        <v>0</v>
      </c>
      <c r="AE13" s="56">
        <v>4.79</v>
      </c>
      <c r="AF13" s="56">
        <f t="shared" si="5"/>
        <v>4.79</v>
      </c>
      <c r="AG13" s="56">
        <v>165101.32</v>
      </c>
      <c r="AH13" s="55">
        <v>12741.95</v>
      </c>
      <c r="AI13" s="55">
        <v>44606.51</v>
      </c>
      <c r="AJ13" s="56">
        <v>0</v>
      </c>
      <c r="AK13" s="55">
        <v>26229.25</v>
      </c>
      <c r="AL13" s="55">
        <v>4083.81</v>
      </c>
      <c r="AM13" s="55">
        <v>31657.49</v>
      </c>
      <c r="AN13" s="55">
        <v>8817</v>
      </c>
      <c r="AO13" s="55">
        <v>0</v>
      </c>
      <c r="AP13" s="55">
        <v>0</v>
      </c>
      <c r="AQ13" s="55">
        <v>19046.73</v>
      </c>
      <c r="AR13" s="55">
        <v>0</v>
      </c>
      <c r="AS13" s="55">
        <v>0</v>
      </c>
      <c r="AT13" s="55">
        <v>339.99</v>
      </c>
      <c r="AU13" s="55">
        <v>3463.2</v>
      </c>
      <c r="AV13" s="55">
        <v>14395.95</v>
      </c>
      <c r="AW13" s="55">
        <v>330483.20000000001</v>
      </c>
      <c r="AX13" s="55">
        <v>0</v>
      </c>
      <c r="AY13" s="57">
        <f t="shared" si="6"/>
        <v>0</v>
      </c>
      <c r="AZ13" s="56">
        <v>0</v>
      </c>
      <c r="BA13" s="57">
        <v>9.9892529036234926E-2</v>
      </c>
      <c r="BB13" s="55">
        <v>345858.54</v>
      </c>
      <c r="BC13" s="55">
        <v>679199.32</v>
      </c>
      <c r="BD13" s="56">
        <v>130000</v>
      </c>
      <c r="BE13" s="56">
        <v>0</v>
      </c>
      <c r="BF13" s="56">
        <v>6296.0899999999701</v>
      </c>
      <c r="BG13" s="56">
        <v>0</v>
      </c>
      <c r="BH13" s="56">
        <v>0</v>
      </c>
      <c r="BI13" s="56">
        <v>0</v>
      </c>
      <c r="BJ13" s="56">
        <f t="shared" si="7"/>
        <v>0</v>
      </c>
      <c r="BK13" s="56">
        <v>0</v>
      </c>
      <c r="BL13" s="56">
        <v>531</v>
      </c>
      <c r="BM13" s="56">
        <v>235</v>
      </c>
      <c r="BN13" s="55">
        <v>0</v>
      </c>
      <c r="BO13" s="55">
        <v>0</v>
      </c>
      <c r="BP13" s="55">
        <v>-11</v>
      </c>
      <c r="BQ13" s="55">
        <v>-6</v>
      </c>
      <c r="BR13" s="55">
        <v>-80</v>
      </c>
      <c r="BS13" s="55">
        <v>-44</v>
      </c>
      <c r="BT13" s="55">
        <v>0</v>
      </c>
      <c r="BU13" s="55">
        <v>0</v>
      </c>
      <c r="BV13" s="55">
        <v>0</v>
      </c>
      <c r="BW13" s="55">
        <v>-171</v>
      </c>
      <c r="BX13" s="55">
        <v>0</v>
      </c>
      <c r="BY13" s="55">
        <v>454</v>
      </c>
      <c r="BZ13" s="55">
        <v>0</v>
      </c>
      <c r="CA13" s="55">
        <v>0</v>
      </c>
      <c r="CB13" s="55">
        <v>46</v>
      </c>
      <c r="CC13" s="55">
        <v>23</v>
      </c>
      <c r="CD13" s="55">
        <v>99</v>
      </c>
      <c r="CE13" s="55">
        <v>0</v>
      </c>
      <c r="CF13" s="55">
        <v>3</v>
      </c>
    </row>
    <row r="14" spans="1:84" s="46" customFormat="1" ht="15.5" x14ac:dyDescent="0.35">
      <c r="A14" s="39">
        <v>2</v>
      </c>
      <c r="B14" s="40" t="s">
        <v>98</v>
      </c>
      <c r="C14" s="53" t="s">
        <v>99</v>
      </c>
      <c r="D14" s="41" t="s">
        <v>100</v>
      </c>
      <c r="E14" s="42" t="s">
        <v>101</v>
      </c>
      <c r="F14" s="41" t="s">
        <v>102</v>
      </c>
      <c r="G14" s="55">
        <v>10705219.91</v>
      </c>
      <c r="H14" s="55">
        <v>0</v>
      </c>
      <c r="I14" s="55">
        <v>181352.75999999998</v>
      </c>
      <c r="J14" s="55">
        <v>0</v>
      </c>
      <c r="K14" s="56">
        <v>14.28</v>
      </c>
      <c r="L14" s="56">
        <v>10886586.949999999</v>
      </c>
      <c r="M14" s="56">
        <v>0</v>
      </c>
      <c r="N14" s="55">
        <v>123302.76</v>
      </c>
      <c r="O14" s="55">
        <v>1191737.1399999999</v>
      </c>
      <c r="P14" s="67">
        <v>2624280.88</v>
      </c>
      <c r="Q14" s="55">
        <v>0</v>
      </c>
      <c r="R14" s="55">
        <v>729947.17</v>
      </c>
      <c r="S14" s="55">
        <v>3271509.66</v>
      </c>
      <c r="T14" s="55">
        <v>1520753.59</v>
      </c>
      <c r="U14" s="55">
        <v>0</v>
      </c>
      <c r="V14" s="55">
        <v>0</v>
      </c>
      <c r="W14" s="55">
        <v>339211.94</v>
      </c>
      <c r="X14" s="56">
        <v>1070746.53</v>
      </c>
      <c r="Y14" s="56">
        <v>10871489.67</v>
      </c>
      <c r="Z14" s="57">
        <v>0.20612396181966894</v>
      </c>
      <c r="AA14" s="56">
        <v>1070893.79</v>
      </c>
      <c r="AB14" s="56">
        <v>0</v>
      </c>
      <c r="AC14" s="56">
        <v>0</v>
      </c>
      <c r="AD14" s="56">
        <v>14.28</v>
      </c>
      <c r="AE14" s="56">
        <v>191.29</v>
      </c>
      <c r="AF14" s="56">
        <f t="shared" si="5"/>
        <v>205.57</v>
      </c>
      <c r="AG14" s="56">
        <v>530792.68000000005</v>
      </c>
      <c r="AH14" s="55">
        <v>42663.66</v>
      </c>
      <c r="AI14" s="55">
        <v>85940.17</v>
      </c>
      <c r="AJ14" s="56">
        <v>0</v>
      </c>
      <c r="AK14" s="55">
        <v>36168.58</v>
      </c>
      <c r="AL14" s="55">
        <v>32396.32</v>
      </c>
      <c r="AM14" s="55">
        <v>93501.94</v>
      </c>
      <c r="AN14" s="55">
        <v>9805</v>
      </c>
      <c r="AO14" s="55">
        <v>0</v>
      </c>
      <c r="AP14" s="55">
        <v>0</v>
      </c>
      <c r="AQ14" s="55">
        <v>20167.41</v>
      </c>
      <c r="AR14" s="55">
        <v>3447.07</v>
      </c>
      <c r="AS14" s="55">
        <v>0</v>
      </c>
      <c r="AT14" s="55">
        <v>141.21</v>
      </c>
      <c r="AU14" s="55">
        <v>3780</v>
      </c>
      <c r="AV14" s="55">
        <v>50883.19</v>
      </c>
      <c r="AW14" s="55">
        <v>909687.23</v>
      </c>
      <c r="AX14" s="55">
        <v>0</v>
      </c>
      <c r="AY14" s="57">
        <f t="shared" si="6"/>
        <v>0</v>
      </c>
      <c r="AZ14" s="56">
        <v>0</v>
      </c>
      <c r="BA14" s="57">
        <v>0.10003473062703296</v>
      </c>
      <c r="BB14" s="55">
        <v>640643.93000000005</v>
      </c>
      <c r="BC14" s="55">
        <v>1565958.41</v>
      </c>
      <c r="BD14" s="56">
        <v>269444</v>
      </c>
      <c r="BE14" s="56">
        <v>0</v>
      </c>
      <c r="BF14" s="56">
        <v>397402.16</v>
      </c>
      <c r="BG14" s="56">
        <v>169980.35250000001</v>
      </c>
      <c r="BH14" s="56">
        <v>0</v>
      </c>
      <c r="BI14" s="56">
        <v>0</v>
      </c>
      <c r="BJ14" s="56">
        <f t="shared" si="7"/>
        <v>0</v>
      </c>
      <c r="BK14" s="56">
        <v>0</v>
      </c>
      <c r="BL14" s="56">
        <v>1301</v>
      </c>
      <c r="BM14" s="56">
        <v>402</v>
      </c>
      <c r="BN14" s="55">
        <v>12</v>
      </c>
      <c r="BO14" s="55">
        <v>0</v>
      </c>
      <c r="BP14" s="55">
        <v>-4</v>
      </c>
      <c r="BQ14" s="55">
        <v>-39</v>
      </c>
      <c r="BR14" s="55">
        <v>-78</v>
      </c>
      <c r="BS14" s="55">
        <v>-122</v>
      </c>
      <c r="BT14" s="55">
        <v>3</v>
      </c>
      <c r="BU14" s="55">
        <v>0</v>
      </c>
      <c r="BV14" s="55">
        <v>0</v>
      </c>
      <c r="BW14" s="55">
        <v>-254</v>
      </c>
      <c r="BX14" s="55">
        <v>0</v>
      </c>
      <c r="BY14" s="55">
        <v>1221</v>
      </c>
      <c r="BZ14" s="55">
        <v>95</v>
      </c>
      <c r="CA14" s="55">
        <v>21</v>
      </c>
      <c r="CB14" s="55">
        <v>70</v>
      </c>
      <c r="CC14" s="55">
        <v>23</v>
      </c>
      <c r="CD14" s="55">
        <v>122</v>
      </c>
      <c r="CE14" s="55">
        <v>24</v>
      </c>
      <c r="CF14" s="55">
        <v>11</v>
      </c>
    </row>
    <row r="15" spans="1:84" s="46" customFormat="1" ht="15.5" x14ac:dyDescent="0.35">
      <c r="A15" s="29">
        <v>2</v>
      </c>
      <c r="B15" s="47" t="s">
        <v>546</v>
      </c>
      <c r="C15" s="51" t="s">
        <v>158</v>
      </c>
      <c r="D15" s="31" t="s">
        <v>114</v>
      </c>
      <c r="E15" s="31" t="s">
        <v>115</v>
      </c>
      <c r="F15" s="31" t="s">
        <v>102</v>
      </c>
      <c r="G15" s="55">
        <v>18401649.16</v>
      </c>
      <c r="H15" s="55">
        <v>4037.64</v>
      </c>
      <c r="I15" s="55">
        <v>0</v>
      </c>
      <c r="J15" s="55">
        <v>0</v>
      </c>
      <c r="K15" s="56">
        <v>0</v>
      </c>
      <c r="L15" s="56">
        <v>18405686.800000001</v>
      </c>
      <c r="M15" s="56">
        <v>0</v>
      </c>
      <c r="N15" s="55">
        <v>0</v>
      </c>
      <c r="O15" s="55">
        <v>3774092.76</v>
      </c>
      <c r="P15" s="67">
        <v>1577007.84</v>
      </c>
      <c r="Q15" s="55">
        <v>0</v>
      </c>
      <c r="R15" s="55">
        <v>1488520.07</v>
      </c>
      <c r="S15" s="55">
        <v>5207760.7699999996</v>
      </c>
      <c r="T15" s="55">
        <v>2031167.34</v>
      </c>
      <c r="U15" s="55">
        <v>0</v>
      </c>
      <c r="V15" s="55">
        <v>6479.24</v>
      </c>
      <c r="W15" s="55">
        <v>2027519.36</v>
      </c>
      <c r="X15" s="56">
        <v>1629250.12</v>
      </c>
      <c r="Y15" s="56">
        <v>17741797.5</v>
      </c>
      <c r="Z15" s="57">
        <v>0.19106101598990591</v>
      </c>
      <c r="AA15" s="56">
        <v>1629250.12</v>
      </c>
      <c r="AB15" s="56">
        <v>0</v>
      </c>
      <c r="AC15" s="56">
        <v>0</v>
      </c>
      <c r="AD15" s="56">
        <v>0</v>
      </c>
      <c r="AE15" s="56">
        <v>0</v>
      </c>
      <c r="AF15" s="56">
        <f t="shared" si="5"/>
        <v>0</v>
      </c>
      <c r="AG15" s="56">
        <v>752841.86</v>
      </c>
      <c r="AH15" s="55">
        <v>61107.44</v>
      </c>
      <c r="AI15" s="55">
        <v>210971.96</v>
      </c>
      <c r="AJ15" s="56">
        <v>0</v>
      </c>
      <c r="AK15" s="55">
        <v>102919.67</v>
      </c>
      <c r="AL15" s="55">
        <v>57152.54</v>
      </c>
      <c r="AM15" s="55">
        <v>136685.88</v>
      </c>
      <c r="AN15" s="55">
        <v>21033</v>
      </c>
      <c r="AO15" s="55">
        <v>3500</v>
      </c>
      <c r="AP15" s="55">
        <v>0</v>
      </c>
      <c r="AQ15" s="55">
        <v>10987.01</v>
      </c>
      <c r="AR15" s="55">
        <v>26836.99</v>
      </c>
      <c r="AS15" s="55">
        <v>0</v>
      </c>
      <c r="AT15" s="55">
        <v>7026.66</v>
      </c>
      <c r="AU15" s="55">
        <v>0</v>
      </c>
      <c r="AV15" s="55">
        <v>37108.720000000001</v>
      </c>
      <c r="AW15" s="55">
        <v>1428171.73</v>
      </c>
      <c r="AX15" s="55">
        <v>0</v>
      </c>
      <c r="AY15" s="57">
        <f t="shared" si="6"/>
        <v>0</v>
      </c>
      <c r="AZ15" s="56">
        <v>0</v>
      </c>
      <c r="BA15" s="57">
        <v>8.853826664305342E-2</v>
      </c>
      <c r="BB15" s="55">
        <v>3243861.54</v>
      </c>
      <c r="BC15" s="55">
        <v>272747.68</v>
      </c>
      <c r="BD15" s="56">
        <v>266244.96000000002</v>
      </c>
      <c r="BE15" s="56">
        <v>0</v>
      </c>
      <c r="BF15" s="56">
        <v>955306.32</v>
      </c>
      <c r="BG15" s="56">
        <v>598263.38749999995</v>
      </c>
      <c r="BH15" s="56">
        <v>0</v>
      </c>
      <c r="BI15" s="56">
        <v>0</v>
      </c>
      <c r="BJ15" s="56">
        <f t="shared" si="7"/>
        <v>0</v>
      </c>
      <c r="BK15" s="56">
        <v>0</v>
      </c>
      <c r="BL15" s="56">
        <v>1788</v>
      </c>
      <c r="BM15" s="56">
        <v>1119</v>
      </c>
      <c r="BN15" s="55">
        <v>0</v>
      </c>
      <c r="BO15" s="55">
        <v>0</v>
      </c>
      <c r="BP15" s="55">
        <v>-31</v>
      </c>
      <c r="BQ15" s="55">
        <v>-16</v>
      </c>
      <c r="BR15" s="55">
        <v>-490</v>
      </c>
      <c r="BS15" s="55">
        <v>-91</v>
      </c>
      <c r="BT15" s="55">
        <v>0</v>
      </c>
      <c r="BU15" s="55">
        <v>-2</v>
      </c>
      <c r="BV15" s="55">
        <v>0</v>
      </c>
      <c r="BW15" s="55">
        <v>-376</v>
      </c>
      <c r="BX15" s="55">
        <v>0</v>
      </c>
      <c r="BY15" s="55">
        <v>1901</v>
      </c>
      <c r="BZ15" s="55">
        <v>3</v>
      </c>
      <c r="CA15" s="55">
        <v>26</v>
      </c>
      <c r="CB15" s="55">
        <v>92</v>
      </c>
      <c r="CC15" s="55">
        <v>27</v>
      </c>
      <c r="CD15" s="55">
        <v>242</v>
      </c>
      <c r="CE15" s="55">
        <v>0</v>
      </c>
      <c r="CF15" s="55">
        <v>15</v>
      </c>
    </row>
    <row r="16" spans="1:84" s="46" customFormat="1" ht="15.5" x14ac:dyDescent="0.35">
      <c r="A16" s="39">
        <v>2</v>
      </c>
      <c r="B16" s="40" t="s">
        <v>105</v>
      </c>
      <c r="C16" s="53" t="s">
        <v>106</v>
      </c>
      <c r="D16" s="41" t="s">
        <v>107</v>
      </c>
      <c r="E16" s="42" t="s">
        <v>104</v>
      </c>
      <c r="F16" s="41" t="s">
        <v>102</v>
      </c>
      <c r="G16" s="55">
        <v>18418136.329999998</v>
      </c>
      <c r="H16" s="55">
        <v>0</v>
      </c>
      <c r="I16" s="55">
        <v>50253.919999999998</v>
      </c>
      <c r="J16" s="55">
        <v>0</v>
      </c>
      <c r="K16" s="56">
        <v>0</v>
      </c>
      <c r="L16" s="56">
        <v>18468390.25</v>
      </c>
      <c r="M16" s="56">
        <v>0</v>
      </c>
      <c r="N16" s="55">
        <v>0</v>
      </c>
      <c r="O16" s="55">
        <v>8599867.7400000002</v>
      </c>
      <c r="P16" s="67">
        <v>727140.45</v>
      </c>
      <c r="Q16" s="55">
        <v>0</v>
      </c>
      <c r="R16" s="55">
        <v>597585.80000000005</v>
      </c>
      <c r="S16" s="55">
        <v>3753694.43</v>
      </c>
      <c r="T16" s="55">
        <v>696032.56</v>
      </c>
      <c r="U16" s="55">
        <v>0</v>
      </c>
      <c r="V16" s="55">
        <v>0</v>
      </c>
      <c r="W16" s="55">
        <v>2597961</v>
      </c>
      <c r="X16" s="56">
        <v>1401828.24</v>
      </c>
      <c r="Y16" s="56">
        <v>18374110.219999999</v>
      </c>
      <c r="Z16" s="57">
        <v>0.15689344704725616</v>
      </c>
      <c r="AA16" s="56">
        <v>1401828.24</v>
      </c>
      <c r="AB16" s="56">
        <v>0</v>
      </c>
      <c r="AC16" s="56">
        <v>0</v>
      </c>
      <c r="AD16" s="56">
        <v>0</v>
      </c>
      <c r="AE16" s="56">
        <v>0</v>
      </c>
      <c r="AF16" s="56">
        <f t="shared" si="5"/>
        <v>0</v>
      </c>
      <c r="AG16" s="56">
        <v>607455.97</v>
      </c>
      <c r="AH16" s="55">
        <v>50751.94</v>
      </c>
      <c r="AI16" s="55">
        <v>99456.03</v>
      </c>
      <c r="AJ16" s="56">
        <v>0</v>
      </c>
      <c r="AK16" s="55">
        <v>86941.28</v>
      </c>
      <c r="AL16" s="55">
        <v>47696.58</v>
      </c>
      <c r="AM16" s="55">
        <v>92310.73</v>
      </c>
      <c r="AN16" s="55">
        <v>7459</v>
      </c>
      <c r="AO16" s="55">
        <v>6787.53</v>
      </c>
      <c r="AP16" s="55">
        <v>0</v>
      </c>
      <c r="AQ16" s="55">
        <v>30210.84</v>
      </c>
      <c r="AR16" s="55">
        <v>9947.58</v>
      </c>
      <c r="AS16" s="55">
        <v>0</v>
      </c>
      <c r="AT16" s="55">
        <v>5258.3</v>
      </c>
      <c r="AU16" s="55">
        <v>0</v>
      </c>
      <c r="AV16" s="55">
        <v>75754.959999999992</v>
      </c>
      <c r="AW16" s="55">
        <v>1120030.74</v>
      </c>
      <c r="AX16" s="55">
        <v>0</v>
      </c>
      <c r="AY16" s="57">
        <f t="shared" si="6"/>
        <v>0</v>
      </c>
      <c r="AZ16" s="56">
        <v>0</v>
      </c>
      <c r="BA16" s="57">
        <v>7.6111296761152816E-2</v>
      </c>
      <c r="BB16" s="55">
        <v>2551822.11</v>
      </c>
      <c r="BC16" s="55">
        <v>337862.79</v>
      </c>
      <c r="BD16" s="56">
        <v>269444</v>
      </c>
      <c r="BE16" s="56">
        <v>0</v>
      </c>
      <c r="BF16" s="56">
        <v>510072.57900000003</v>
      </c>
      <c r="BG16" s="56">
        <v>230064.894</v>
      </c>
      <c r="BH16" s="56">
        <v>0</v>
      </c>
      <c r="BI16" s="56">
        <v>0</v>
      </c>
      <c r="BJ16" s="56">
        <f t="shared" si="7"/>
        <v>0</v>
      </c>
      <c r="BK16" s="56">
        <v>0</v>
      </c>
      <c r="BL16" s="56">
        <v>1090</v>
      </c>
      <c r="BM16" s="56">
        <v>1863</v>
      </c>
      <c r="BN16" s="55">
        <v>19</v>
      </c>
      <c r="BO16" s="55">
        <v>-14</v>
      </c>
      <c r="BP16" s="55">
        <v>-26</v>
      </c>
      <c r="BQ16" s="55">
        <v>-5</v>
      </c>
      <c r="BR16" s="55">
        <v>-1715</v>
      </c>
      <c r="BS16" s="55">
        <v>-115</v>
      </c>
      <c r="BT16" s="55">
        <v>4</v>
      </c>
      <c r="BU16" s="55">
        <v>0</v>
      </c>
      <c r="BV16" s="55">
        <v>100</v>
      </c>
      <c r="BW16" s="55">
        <v>-170</v>
      </c>
      <c r="BX16" s="55">
        <v>0</v>
      </c>
      <c r="BY16" s="55">
        <v>1031</v>
      </c>
      <c r="BZ16" s="55">
        <v>6</v>
      </c>
      <c r="CA16" s="55">
        <v>0</v>
      </c>
      <c r="CB16" s="55">
        <v>129</v>
      </c>
      <c r="CC16" s="55">
        <v>12</v>
      </c>
      <c r="CD16" s="55">
        <v>17</v>
      </c>
      <c r="CE16" s="55">
        <v>0</v>
      </c>
      <c r="CF16" s="55">
        <v>12</v>
      </c>
    </row>
    <row r="17" spans="1:84" s="59" customFormat="1" ht="15.65" customHeight="1" x14ac:dyDescent="0.35">
      <c r="A17" s="29">
        <v>2</v>
      </c>
      <c r="B17" s="30" t="s">
        <v>484</v>
      </c>
      <c r="C17" s="51" t="s">
        <v>496</v>
      </c>
      <c r="D17" s="31" t="s">
        <v>123</v>
      </c>
      <c r="E17" s="31"/>
      <c r="F17" s="31" t="s">
        <v>124</v>
      </c>
      <c r="G17" s="55">
        <v>15653827.84</v>
      </c>
      <c r="H17" s="55">
        <v>0</v>
      </c>
      <c r="I17" s="55">
        <v>328473.67</v>
      </c>
      <c r="J17" s="55">
        <v>15490.37</v>
      </c>
      <c r="K17" s="56">
        <v>0</v>
      </c>
      <c r="L17" s="56">
        <v>15997791.880000001</v>
      </c>
      <c r="M17" s="56">
        <v>164491.79</v>
      </c>
      <c r="N17" s="55">
        <v>0</v>
      </c>
      <c r="O17" s="55">
        <v>4679815.0599999996</v>
      </c>
      <c r="P17" s="67">
        <v>2288463.37</v>
      </c>
      <c r="Q17" s="55">
        <v>0</v>
      </c>
      <c r="R17" s="55">
        <v>842475.94</v>
      </c>
      <c r="S17" s="55">
        <v>5051814.0999999996</v>
      </c>
      <c r="T17" s="55">
        <v>840267.84</v>
      </c>
      <c r="U17" s="55">
        <v>0</v>
      </c>
      <c r="V17" s="55">
        <v>0</v>
      </c>
      <c r="W17" s="55">
        <v>1323549.73</v>
      </c>
      <c r="X17" s="56">
        <v>1424653.26</v>
      </c>
      <c r="Y17" s="56">
        <v>16451039.300000001</v>
      </c>
      <c r="Z17" s="57">
        <v>0.18941202434994969</v>
      </c>
      <c r="AA17" s="56">
        <v>1424653.26</v>
      </c>
      <c r="AB17" s="56">
        <v>0</v>
      </c>
      <c r="AC17" s="56">
        <v>0</v>
      </c>
      <c r="AD17" s="56">
        <v>0</v>
      </c>
      <c r="AE17" s="56">
        <v>0</v>
      </c>
      <c r="AF17" s="56">
        <f t="shared" si="5"/>
        <v>0</v>
      </c>
      <c r="AG17" s="56">
        <v>619465.42000000004</v>
      </c>
      <c r="AH17" s="55">
        <v>49006.95</v>
      </c>
      <c r="AI17" s="55">
        <v>136744.29</v>
      </c>
      <c r="AJ17" s="56">
        <v>0</v>
      </c>
      <c r="AK17" s="55">
        <v>84484.65</v>
      </c>
      <c r="AL17" s="55">
        <v>48676.95</v>
      </c>
      <c r="AM17" s="55">
        <v>90675.08</v>
      </c>
      <c r="AN17" s="55">
        <v>12178</v>
      </c>
      <c r="AO17" s="55">
        <v>11064.04</v>
      </c>
      <c r="AP17" s="55">
        <v>311</v>
      </c>
      <c r="AQ17" s="55">
        <v>22419.300000000003</v>
      </c>
      <c r="AR17" s="55">
        <v>9352.4500000000007</v>
      </c>
      <c r="AS17" s="55">
        <v>0</v>
      </c>
      <c r="AT17" s="55">
        <v>10359</v>
      </c>
      <c r="AU17" s="55">
        <v>0</v>
      </c>
      <c r="AV17" s="55">
        <v>38229.949999999997</v>
      </c>
      <c r="AW17" s="55">
        <v>1132967.08</v>
      </c>
      <c r="AX17" s="55">
        <v>0</v>
      </c>
      <c r="AY17" s="57">
        <f t="shared" si="6"/>
        <v>0</v>
      </c>
      <c r="AZ17" s="56">
        <v>0</v>
      </c>
      <c r="BA17" s="57">
        <v>9.0063501896756146E-2</v>
      </c>
      <c r="BB17" s="55">
        <v>1803379.67</v>
      </c>
      <c r="BC17" s="55">
        <v>1161643.55</v>
      </c>
      <c r="BD17" s="56">
        <v>266245</v>
      </c>
      <c r="BE17" s="56">
        <v>0</v>
      </c>
      <c r="BF17" s="56">
        <v>1110766.46</v>
      </c>
      <c r="BG17" s="56">
        <v>827524.69</v>
      </c>
      <c r="BH17" s="56">
        <v>0</v>
      </c>
      <c r="BI17" s="56">
        <v>0</v>
      </c>
      <c r="BJ17" s="56">
        <f t="shared" si="7"/>
        <v>0</v>
      </c>
      <c r="BK17" s="56">
        <v>0</v>
      </c>
      <c r="BL17" s="56">
        <v>1439</v>
      </c>
      <c r="BM17" s="56">
        <v>563</v>
      </c>
      <c r="BN17" s="55">
        <v>4</v>
      </c>
      <c r="BO17" s="55">
        <v>-30</v>
      </c>
      <c r="BP17" s="55">
        <v>-9</v>
      </c>
      <c r="BQ17" s="55">
        <v>-2</v>
      </c>
      <c r="BR17" s="55">
        <v>-334</v>
      </c>
      <c r="BS17" s="55">
        <v>-95</v>
      </c>
      <c r="BT17" s="55">
        <v>0</v>
      </c>
      <c r="BU17" s="55">
        <v>0</v>
      </c>
      <c r="BV17" s="55">
        <v>0</v>
      </c>
      <c r="BW17" s="55">
        <v>-242</v>
      </c>
      <c r="BX17" s="55">
        <v>0</v>
      </c>
      <c r="BY17" s="55">
        <v>1294</v>
      </c>
      <c r="BZ17" s="55">
        <v>1</v>
      </c>
      <c r="CA17" s="55">
        <v>25</v>
      </c>
      <c r="CB17" s="55">
        <v>108</v>
      </c>
      <c r="CC17" s="55">
        <v>16</v>
      </c>
      <c r="CD17" s="55">
        <v>30</v>
      </c>
      <c r="CE17" s="55">
        <v>68</v>
      </c>
      <c r="CF17" s="55">
        <v>14</v>
      </c>
    </row>
    <row r="18" spans="1:84" s="59" customFormat="1" ht="15.65" customHeight="1" x14ac:dyDescent="0.35">
      <c r="A18" s="29">
        <v>2</v>
      </c>
      <c r="B18" s="62" t="s">
        <v>513</v>
      </c>
      <c r="C18" s="51" t="s">
        <v>508</v>
      </c>
      <c r="D18" s="31" t="s">
        <v>109</v>
      </c>
      <c r="E18" s="31" t="s">
        <v>110</v>
      </c>
      <c r="F18" s="31" t="s">
        <v>102</v>
      </c>
      <c r="G18" s="55">
        <v>11572940.470000001</v>
      </c>
      <c r="H18" s="55">
        <v>0</v>
      </c>
      <c r="I18" s="55">
        <v>192226.26</v>
      </c>
      <c r="J18" s="55">
        <v>0</v>
      </c>
      <c r="K18" s="56">
        <v>0</v>
      </c>
      <c r="L18" s="56">
        <v>11765166.73</v>
      </c>
      <c r="M18" s="56">
        <v>0</v>
      </c>
      <c r="N18" s="55">
        <v>472575.2</v>
      </c>
      <c r="O18" s="55">
        <v>1168454.71</v>
      </c>
      <c r="P18" s="67">
        <v>3610370.36</v>
      </c>
      <c r="Q18" s="55">
        <v>947.19</v>
      </c>
      <c r="R18" s="55">
        <v>705193.21</v>
      </c>
      <c r="S18" s="55">
        <v>3475740.8</v>
      </c>
      <c r="T18" s="55">
        <v>715076.43</v>
      </c>
      <c r="U18" s="55">
        <v>0</v>
      </c>
      <c r="V18" s="55">
        <v>0</v>
      </c>
      <c r="W18" s="55">
        <v>448687.2</v>
      </c>
      <c r="X18" s="56">
        <v>1014485.66</v>
      </c>
      <c r="Y18" s="56">
        <v>11611530.76</v>
      </c>
      <c r="Z18" s="57">
        <v>6.0988768742884919E-2</v>
      </c>
      <c r="AA18" s="56">
        <v>1014128.23</v>
      </c>
      <c r="AB18" s="56">
        <v>0</v>
      </c>
      <c r="AC18" s="56">
        <v>0</v>
      </c>
      <c r="AD18" s="56">
        <v>0</v>
      </c>
      <c r="AE18" s="56">
        <v>0</v>
      </c>
      <c r="AF18" s="56">
        <f t="shared" si="5"/>
        <v>0</v>
      </c>
      <c r="AG18" s="56">
        <v>480908.07</v>
      </c>
      <c r="AH18" s="55">
        <v>39962.46</v>
      </c>
      <c r="AI18" s="55">
        <v>76114.429999999993</v>
      </c>
      <c r="AJ18" s="56">
        <v>0</v>
      </c>
      <c r="AK18" s="55">
        <v>42950.55</v>
      </c>
      <c r="AL18" s="55">
        <v>38590.26</v>
      </c>
      <c r="AM18" s="55">
        <v>54454.3</v>
      </c>
      <c r="AN18" s="55">
        <v>9236</v>
      </c>
      <c r="AO18" s="55">
        <v>1043</v>
      </c>
      <c r="AP18" s="55">
        <v>1547.72</v>
      </c>
      <c r="AQ18" s="55">
        <v>41018.33</v>
      </c>
      <c r="AR18" s="55">
        <v>16983.3</v>
      </c>
      <c r="AS18" s="55">
        <v>0</v>
      </c>
      <c r="AT18" s="55">
        <v>34866.839999999997</v>
      </c>
      <c r="AU18" s="55">
        <v>699.94</v>
      </c>
      <c r="AV18" s="55">
        <v>36534.07</v>
      </c>
      <c r="AW18" s="55">
        <v>874909.27</v>
      </c>
      <c r="AX18" s="55">
        <v>0</v>
      </c>
      <c r="AY18" s="57">
        <f t="shared" si="6"/>
        <v>0</v>
      </c>
      <c r="AZ18" s="56">
        <v>0</v>
      </c>
      <c r="BA18" s="57">
        <v>8.7629261779137102E-2</v>
      </c>
      <c r="BB18" s="55">
        <v>559658.54</v>
      </c>
      <c r="BC18" s="55">
        <v>146160.85</v>
      </c>
      <c r="BD18" s="56">
        <v>266245</v>
      </c>
      <c r="BE18" s="56">
        <v>0</v>
      </c>
      <c r="BF18" s="56">
        <v>717816.16</v>
      </c>
      <c r="BG18" s="56">
        <v>499088.84250000003</v>
      </c>
      <c r="BH18" s="56">
        <v>0</v>
      </c>
      <c r="BI18" s="56">
        <v>0</v>
      </c>
      <c r="BJ18" s="56">
        <f t="shared" si="7"/>
        <v>0</v>
      </c>
      <c r="BK18" s="56">
        <v>0</v>
      </c>
      <c r="BL18" s="56">
        <v>1198</v>
      </c>
      <c r="BM18" s="56">
        <v>506</v>
      </c>
      <c r="BN18" s="55">
        <v>4</v>
      </c>
      <c r="BO18" s="55">
        <v>-27</v>
      </c>
      <c r="BP18" s="55">
        <v>-21</v>
      </c>
      <c r="BQ18" s="55">
        <v>-20</v>
      </c>
      <c r="BR18" s="55">
        <v>-172</v>
      </c>
      <c r="BS18" s="55">
        <v>-72</v>
      </c>
      <c r="BT18" s="55">
        <v>0</v>
      </c>
      <c r="BU18" s="55">
        <v>0</v>
      </c>
      <c r="BV18" s="55">
        <v>-1</v>
      </c>
      <c r="BW18" s="55">
        <v>-203</v>
      </c>
      <c r="BX18" s="55">
        <v>-2</v>
      </c>
      <c r="BY18" s="55">
        <v>1190</v>
      </c>
      <c r="BZ18" s="55">
        <v>4</v>
      </c>
      <c r="CA18" s="55">
        <v>73</v>
      </c>
      <c r="CB18" s="55">
        <v>76</v>
      </c>
      <c r="CC18" s="55">
        <v>11</v>
      </c>
      <c r="CD18" s="55">
        <v>109</v>
      </c>
      <c r="CE18" s="55">
        <v>1</v>
      </c>
      <c r="CF18" s="55">
        <v>12</v>
      </c>
    </row>
    <row r="19" spans="1:84" s="59" customFormat="1" ht="15.65" customHeight="1" x14ac:dyDescent="0.35">
      <c r="A19" s="39">
        <v>2</v>
      </c>
      <c r="B19" s="62" t="s">
        <v>526</v>
      </c>
      <c r="C19" s="62" t="s">
        <v>486</v>
      </c>
      <c r="D19" s="41" t="s">
        <v>103</v>
      </c>
      <c r="E19" s="42" t="s">
        <v>104</v>
      </c>
      <c r="F19" s="41" t="s">
        <v>102</v>
      </c>
      <c r="G19" s="55">
        <v>21736082.109999999</v>
      </c>
      <c r="H19" s="55">
        <v>0.02</v>
      </c>
      <c r="I19" s="55">
        <v>0</v>
      </c>
      <c r="J19" s="55">
        <v>0</v>
      </c>
      <c r="K19" s="56">
        <v>0</v>
      </c>
      <c r="L19" s="56">
        <v>21736082.129999999</v>
      </c>
      <c r="M19" s="56">
        <v>0</v>
      </c>
      <c r="N19" s="55">
        <v>0</v>
      </c>
      <c r="O19" s="55">
        <v>6118431.1900000004</v>
      </c>
      <c r="P19" s="67">
        <v>1271610.03</v>
      </c>
      <c r="Q19" s="55">
        <v>0</v>
      </c>
      <c r="R19" s="55">
        <v>921496.62</v>
      </c>
      <c r="S19" s="55">
        <v>4167512.44</v>
      </c>
      <c r="T19" s="55">
        <v>792997.5</v>
      </c>
      <c r="U19" s="55">
        <v>0</v>
      </c>
      <c r="V19" s="55">
        <v>0</v>
      </c>
      <c r="W19" s="55">
        <v>4648059.4400000004</v>
      </c>
      <c r="X19" s="56">
        <v>1696929.45</v>
      </c>
      <c r="Y19" s="56">
        <v>19617036.670000002</v>
      </c>
      <c r="Z19" s="57">
        <v>0.32415800363006864</v>
      </c>
      <c r="AA19" s="56">
        <v>1696929.45</v>
      </c>
      <c r="AB19" s="56">
        <v>0</v>
      </c>
      <c r="AC19" s="56">
        <v>0</v>
      </c>
      <c r="AD19" s="56">
        <v>0</v>
      </c>
      <c r="AE19" s="56">
        <v>0</v>
      </c>
      <c r="AF19" s="56">
        <f t="shared" si="5"/>
        <v>0</v>
      </c>
      <c r="AG19" s="56">
        <v>745564.42</v>
      </c>
      <c r="AH19" s="55">
        <v>58477.8</v>
      </c>
      <c r="AI19" s="55">
        <v>198888.84</v>
      </c>
      <c r="AJ19" s="56">
        <v>0</v>
      </c>
      <c r="AK19" s="55">
        <v>75557.490000000005</v>
      </c>
      <c r="AL19" s="55">
        <v>44786.5</v>
      </c>
      <c r="AM19" s="55">
        <v>142134.81</v>
      </c>
      <c r="AN19" s="55">
        <v>11659</v>
      </c>
      <c r="AO19" s="55">
        <v>1000</v>
      </c>
      <c r="AP19" s="55">
        <v>0</v>
      </c>
      <c r="AQ19" s="55">
        <v>8356.39</v>
      </c>
      <c r="AR19" s="55">
        <v>17347.23</v>
      </c>
      <c r="AS19" s="55">
        <v>0</v>
      </c>
      <c r="AT19" s="55">
        <v>0</v>
      </c>
      <c r="AU19" s="55">
        <v>0</v>
      </c>
      <c r="AV19" s="55">
        <v>50071.829999999994</v>
      </c>
      <c r="AW19" s="55">
        <v>1353844.31</v>
      </c>
      <c r="AX19" s="55">
        <v>0</v>
      </c>
      <c r="AY19" s="57">
        <f t="shared" si="6"/>
        <v>0</v>
      </c>
      <c r="AZ19" s="56">
        <v>0</v>
      </c>
      <c r="BA19" s="57">
        <v>7.8069701863120164E-2</v>
      </c>
      <c r="BB19" s="55">
        <v>6963572.8499999996</v>
      </c>
      <c r="BC19" s="55">
        <v>82352.14</v>
      </c>
      <c r="BD19" s="56">
        <v>266245</v>
      </c>
      <c r="BE19" s="56">
        <v>0</v>
      </c>
      <c r="BF19" s="56">
        <v>1054839.95</v>
      </c>
      <c r="BG19" s="56">
        <v>716378.87250000006</v>
      </c>
      <c r="BH19" s="56">
        <v>0</v>
      </c>
      <c r="BI19" s="56">
        <v>0</v>
      </c>
      <c r="BJ19" s="56">
        <f t="shared" si="7"/>
        <v>0</v>
      </c>
      <c r="BK19" s="56">
        <v>0</v>
      </c>
      <c r="BL19" s="56">
        <v>1660</v>
      </c>
      <c r="BM19" s="56">
        <v>1998</v>
      </c>
      <c r="BN19" s="55">
        <v>1</v>
      </c>
      <c r="BO19" s="55">
        <v>0</v>
      </c>
      <c r="BP19" s="55">
        <v>-35</v>
      </c>
      <c r="BQ19" s="55">
        <v>-3</v>
      </c>
      <c r="BR19" s="55">
        <v>-1561</v>
      </c>
      <c r="BS19" s="55">
        <v>-78</v>
      </c>
      <c r="BT19" s="55">
        <v>0</v>
      </c>
      <c r="BU19" s="55">
        <v>0</v>
      </c>
      <c r="BV19" s="55">
        <v>-4</v>
      </c>
      <c r="BW19" s="55">
        <v>-185</v>
      </c>
      <c r="BX19" s="55">
        <v>0</v>
      </c>
      <c r="BY19" s="55">
        <v>1793</v>
      </c>
      <c r="BZ19" s="55">
        <v>1</v>
      </c>
      <c r="CA19" s="55">
        <v>15</v>
      </c>
      <c r="CB19" s="55">
        <v>118</v>
      </c>
      <c r="CC19" s="55">
        <v>8</v>
      </c>
      <c r="CD19" s="55">
        <v>45</v>
      </c>
      <c r="CE19" s="55">
        <v>0</v>
      </c>
      <c r="CF19" s="55">
        <v>14</v>
      </c>
    </row>
    <row r="20" spans="1:84" s="59" customFormat="1" ht="15.65" customHeight="1" x14ac:dyDescent="0.35">
      <c r="A20" s="29">
        <v>2</v>
      </c>
      <c r="B20" s="30" t="s">
        <v>111</v>
      </c>
      <c r="C20" s="51" t="s">
        <v>112</v>
      </c>
      <c r="D20" s="31" t="s">
        <v>113</v>
      </c>
      <c r="E20" s="31" t="s">
        <v>110</v>
      </c>
      <c r="F20" s="31" t="s">
        <v>102</v>
      </c>
      <c r="G20" s="55">
        <v>6135592.1699999999</v>
      </c>
      <c r="H20" s="55">
        <v>0</v>
      </c>
      <c r="I20" s="55">
        <v>134436.4</v>
      </c>
      <c r="J20" s="55">
        <v>0</v>
      </c>
      <c r="K20" s="56">
        <v>0</v>
      </c>
      <c r="L20" s="56">
        <v>6270028.5700000003</v>
      </c>
      <c r="M20" s="56">
        <v>0</v>
      </c>
      <c r="N20" s="55">
        <v>148684.19</v>
      </c>
      <c r="O20" s="55">
        <v>486910.16</v>
      </c>
      <c r="P20" s="67">
        <v>1946681.72</v>
      </c>
      <c r="Q20" s="55">
        <v>0</v>
      </c>
      <c r="R20" s="55">
        <v>267784.23</v>
      </c>
      <c r="S20" s="55">
        <v>2140784.37</v>
      </c>
      <c r="T20" s="55">
        <v>467173.61</v>
      </c>
      <c r="U20" s="55">
        <v>0</v>
      </c>
      <c r="V20" s="55">
        <v>0</v>
      </c>
      <c r="W20" s="55">
        <v>197974.57</v>
      </c>
      <c r="X20" s="56">
        <v>628969.55000000005</v>
      </c>
      <c r="Y20" s="56">
        <v>6284962.4000000004</v>
      </c>
      <c r="Z20" s="57">
        <v>7.9368502095209986E-2</v>
      </c>
      <c r="AA20" s="56">
        <v>613567.12</v>
      </c>
      <c r="AB20" s="56">
        <v>0</v>
      </c>
      <c r="AC20" s="56">
        <v>0</v>
      </c>
      <c r="AD20" s="56">
        <v>0</v>
      </c>
      <c r="AE20" s="56">
        <v>0</v>
      </c>
      <c r="AF20" s="56">
        <f t="shared" si="5"/>
        <v>0</v>
      </c>
      <c r="AG20" s="56">
        <v>253554</v>
      </c>
      <c r="AH20" s="55">
        <v>19895.02</v>
      </c>
      <c r="AI20" s="55">
        <v>15352.71</v>
      </c>
      <c r="AJ20" s="56">
        <v>0</v>
      </c>
      <c r="AK20" s="55">
        <v>68118.67</v>
      </c>
      <c r="AL20" s="55">
        <v>23391.15</v>
      </c>
      <c r="AM20" s="55">
        <v>30293.040000000001</v>
      </c>
      <c r="AN20" s="55">
        <v>5578</v>
      </c>
      <c r="AO20" s="55">
        <v>6900</v>
      </c>
      <c r="AP20" s="55">
        <v>0</v>
      </c>
      <c r="AQ20" s="55">
        <v>37523.74</v>
      </c>
      <c r="AR20" s="55">
        <v>110</v>
      </c>
      <c r="AS20" s="55">
        <v>0</v>
      </c>
      <c r="AT20" s="55">
        <v>1186.92</v>
      </c>
      <c r="AU20" s="55">
        <v>9277.16</v>
      </c>
      <c r="AV20" s="55">
        <v>44556.54</v>
      </c>
      <c r="AW20" s="55">
        <v>515736.95</v>
      </c>
      <c r="AX20" s="55">
        <v>0</v>
      </c>
      <c r="AY20" s="57">
        <f t="shared" si="6"/>
        <v>0</v>
      </c>
      <c r="AZ20" s="56">
        <v>0</v>
      </c>
      <c r="BA20" s="57">
        <v>0.10000128805823155</v>
      </c>
      <c r="BB20" s="55">
        <v>252670.32</v>
      </c>
      <c r="BC20" s="55">
        <v>234302.44</v>
      </c>
      <c r="BD20" s="56">
        <v>172456</v>
      </c>
      <c r="BE20" s="56">
        <v>0</v>
      </c>
      <c r="BF20" s="56">
        <v>3130.4500000001899</v>
      </c>
      <c r="BG20" s="56">
        <v>0</v>
      </c>
      <c r="BH20" s="56">
        <v>0</v>
      </c>
      <c r="BI20" s="56">
        <v>0</v>
      </c>
      <c r="BJ20" s="56">
        <f t="shared" si="7"/>
        <v>0</v>
      </c>
      <c r="BK20" s="56">
        <v>0</v>
      </c>
      <c r="BL20" s="56">
        <v>662</v>
      </c>
      <c r="BM20" s="56">
        <v>232</v>
      </c>
      <c r="BN20" s="55">
        <v>1</v>
      </c>
      <c r="BO20" s="55">
        <v>-2</v>
      </c>
      <c r="BP20" s="55">
        <v>-6</v>
      </c>
      <c r="BQ20" s="55">
        <v>-3</v>
      </c>
      <c r="BR20" s="55">
        <v>-77</v>
      </c>
      <c r="BS20" s="55">
        <v>-21</v>
      </c>
      <c r="BT20" s="55">
        <v>0</v>
      </c>
      <c r="BU20" s="55">
        <v>0</v>
      </c>
      <c r="BV20" s="55">
        <v>0</v>
      </c>
      <c r="BW20" s="55">
        <v>-133</v>
      </c>
      <c r="BX20" s="55">
        <v>0</v>
      </c>
      <c r="BY20" s="55">
        <v>653</v>
      </c>
      <c r="BZ20" s="55">
        <v>5</v>
      </c>
      <c r="CA20" s="55">
        <v>10</v>
      </c>
      <c r="CB20" s="55">
        <v>44</v>
      </c>
      <c r="CC20" s="55">
        <v>18</v>
      </c>
      <c r="CD20" s="55">
        <v>73</v>
      </c>
      <c r="CE20" s="55">
        <v>3</v>
      </c>
      <c r="CF20" s="55">
        <v>0</v>
      </c>
    </row>
    <row r="21" spans="1:84" s="46" customFormat="1" ht="15.65" customHeight="1" x14ac:dyDescent="0.35">
      <c r="A21" s="35">
        <v>2</v>
      </c>
      <c r="B21" s="47" t="s">
        <v>116</v>
      </c>
      <c r="C21" s="53" t="s">
        <v>117</v>
      </c>
      <c r="D21" s="38" t="s">
        <v>118</v>
      </c>
      <c r="E21" s="38" t="s">
        <v>86</v>
      </c>
      <c r="F21" s="38" t="s">
        <v>119</v>
      </c>
      <c r="G21" s="55">
        <v>2799477.19</v>
      </c>
      <c r="H21" s="55">
        <v>0</v>
      </c>
      <c r="I21" s="55">
        <v>336059.54</v>
      </c>
      <c r="J21" s="55">
        <v>0</v>
      </c>
      <c r="K21" s="56">
        <v>0</v>
      </c>
      <c r="L21" s="56">
        <v>3135536.73</v>
      </c>
      <c r="M21" s="56">
        <v>0</v>
      </c>
      <c r="N21" s="55">
        <v>967796.26</v>
      </c>
      <c r="O21" s="55">
        <v>564843.68999999994</v>
      </c>
      <c r="P21" s="67">
        <v>470113.58</v>
      </c>
      <c r="Q21" s="55">
        <v>1007.91</v>
      </c>
      <c r="R21" s="55">
        <v>98628.36</v>
      </c>
      <c r="S21" s="55">
        <v>519864.4</v>
      </c>
      <c r="T21" s="55">
        <v>89814.12</v>
      </c>
      <c r="U21" s="55">
        <v>0</v>
      </c>
      <c r="V21" s="55">
        <v>0</v>
      </c>
      <c r="W21" s="55">
        <v>140785.01</v>
      </c>
      <c r="X21" s="56">
        <v>280191.76</v>
      </c>
      <c r="Y21" s="56">
        <v>3133045.09</v>
      </c>
      <c r="Z21" s="57">
        <v>7.1363549849106284E-2</v>
      </c>
      <c r="AA21" s="56">
        <v>226647.28</v>
      </c>
      <c r="AB21" s="56">
        <v>0</v>
      </c>
      <c r="AC21" s="56">
        <v>0</v>
      </c>
      <c r="AD21" s="56">
        <v>0</v>
      </c>
      <c r="AE21" s="56">
        <v>6.72</v>
      </c>
      <c r="AF21" s="56">
        <f t="shared" si="5"/>
        <v>6.72</v>
      </c>
      <c r="AG21" s="56">
        <v>88794.46</v>
      </c>
      <c r="AH21" s="55">
        <v>8389.73</v>
      </c>
      <c r="AI21" s="55">
        <v>9102.32</v>
      </c>
      <c r="AJ21" s="56">
        <v>0</v>
      </c>
      <c r="AK21" s="55">
        <v>13459.1</v>
      </c>
      <c r="AL21" s="55">
        <v>9614</v>
      </c>
      <c r="AM21" s="55">
        <v>19125.009999999998</v>
      </c>
      <c r="AN21" s="55">
        <v>2068</v>
      </c>
      <c r="AO21" s="55">
        <v>0</v>
      </c>
      <c r="AP21" s="55">
        <v>0</v>
      </c>
      <c r="AQ21" s="55">
        <v>6578.67</v>
      </c>
      <c r="AR21" s="55">
        <v>1100</v>
      </c>
      <c r="AS21" s="55">
        <v>0</v>
      </c>
      <c r="AT21" s="55">
        <v>0</v>
      </c>
      <c r="AU21" s="55">
        <v>4800</v>
      </c>
      <c r="AV21" s="55">
        <v>16957.2</v>
      </c>
      <c r="AW21" s="55">
        <v>179988.49</v>
      </c>
      <c r="AX21" s="55">
        <v>57394.05</v>
      </c>
      <c r="AY21" s="57">
        <f t="shared" si="6"/>
        <v>0.3188762236963042</v>
      </c>
      <c r="AZ21" s="56">
        <v>0</v>
      </c>
      <c r="BA21" s="57">
        <v>8.0960573927733981E-2</v>
      </c>
      <c r="BB21" s="55">
        <v>105764.75</v>
      </c>
      <c r="BC21" s="55">
        <v>94015.88</v>
      </c>
      <c r="BD21" s="56">
        <v>59581.69</v>
      </c>
      <c r="BE21" s="56">
        <v>0</v>
      </c>
      <c r="BF21" s="56">
        <v>1677.1700000000101</v>
      </c>
      <c r="BG21" s="56">
        <v>0</v>
      </c>
      <c r="BH21" s="56">
        <v>0</v>
      </c>
      <c r="BI21" s="56">
        <v>0</v>
      </c>
      <c r="BJ21" s="56">
        <f t="shared" si="7"/>
        <v>0</v>
      </c>
      <c r="BK21" s="56">
        <v>0</v>
      </c>
      <c r="BL21" s="56">
        <v>229</v>
      </c>
      <c r="BM21" s="56">
        <v>42</v>
      </c>
      <c r="BN21" s="55">
        <v>0</v>
      </c>
      <c r="BO21" s="55">
        <v>0</v>
      </c>
      <c r="BP21" s="55">
        <v>-1</v>
      </c>
      <c r="BQ21" s="55">
        <v>-3</v>
      </c>
      <c r="BR21" s="55">
        <v>-9</v>
      </c>
      <c r="BS21" s="55">
        <v>-18</v>
      </c>
      <c r="BT21" s="55">
        <v>0</v>
      </c>
      <c r="BU21" s="55">
        <v>0</v>
      </c>
      <c r="BV21" s="55">
        <v>-8</v>
      </c>
      <c r="BW21" s="55">
        <v>-63</v>
      </c>
      <c r="BX21" s="55">
        <v>0</v>
      </c>
      <c r="BY21" s="55">
        <v>169</v>
      </c>
      <c r="BZ21" s="55">
        <v>0</v>
      </c>
      <c r="CA21" s="55">
        <v>8</v>
      </c>
      <c r="CB21" s="55">
        <v>3</v>
      </c>
      <c r="CC21" s="55">
        <v>1</v>
      </c>
      <c r="CD21" s="55">
        <v>25</v>
      </c>
      <c r="CE21" s="55">
        <v>17</v>
      </c>
      <c r="CF21" s="55">
        <v>17</v>
      </c>
    </row>
    <row r="22" spans="1:84" s="59" customFormat="1" ht="15.65" customHeight="1" x14ac:dyDescent="0.35">
      <c r="A22" s="29">
        <v>2</v>
      </c>
      <c r="B22" s="30" t="s">
        <v>120</v>
      </c>
      <c r="C22" s="51" t="s">
        <v>121</v>
      </c>
      <c r="D22" s="31" t="s">
        <v>122</v>
      </c>
      <c r="E22" s="31" t="s">
        <v>101</v>
      </c>
      <c r="F22" s="31" t="s">
        <v>102</v>
      </c>
      <c r="G22" s="55">
        <v>11296617.41</v>
      </c>
      <c r="H22" s="55">
        <v>0</v>
      </c>
      <c r="I22" s="55">
        <v>125675.52</v>
      </c>
      <c r="J22" s="55">
        <v>0</v>
      </c>
      <c r="K22" s="56">
        <v>0</v>
      </c>
      <c r="L22" s="56">
        <v>11422292.93</v>
      </c>
      <c r="M22" s="56">
        <v>0</v>
      </c>
      <c r="N22" s="55">
        <v>15367.82</v>
      </c>
      <c r="O22" s="55">
        <v>1050439.57</v>
      </c>
      <c r="P22" s="67">
        <v>2852540.2</v>
      </c>
      <c r="Q22" s="55">
        <v>0</v>
      </c>
      <c r="R22" s="55">
        <v>740457.2</v>
      </c>
      <c r="S22" s="55">
        <v>4021324.72</v>
      </c>
      <c r="T22" s="55">
        <v>1444886.13</v>
      </c>
      <c r="U22" s="55">
        <v>0</v>
      </c>
      <c r="V22" s="55">
        <v>0</v>
      </c>
      <c r="W22" s="55">
        <v>228588.68</v>
      </c>
      <c r="X22" s="56">
        <v>1132652.23</v>
      </c>
      <c r="Y22" s="56">
        <v>11486256.550000001</v>
      </c>
      <c r="Z22" s="57">
        <v>3.3529097804507926E-2</v>
      </c>
      <c r="AA22" s="56">
        <v>1129763.23</v>
      </c>
      <c r="AB22" s="56">
        <v>0</v>
      </c>
      <c r="AC22" s="56">
        <v>0</v>
      </c>
      <c r="AD22" s="56">
        <v>0</v>
      </c>
      <c r="AE22" s="56">
        <v>238.19</v>
      </c>
      <c r="AF22" s="56">
        <f t="shared" si="5"/>
        <v>238.19</v>
      </c>
      <c r="AG22" s="56">
        <v>507507.99</v>
      </c>
      <c r="AH22" s="55">
        <v>38223.11</v>
      </c>
      <c r="AI22" s="55">
        <v>121772.28</v>
      </c>
      <c r="AJ22" s="56">
        <v>0</v>
      </c>
      <c r="AK22" s="55">
        <v>46275</v>
      </c>
      <c r="AL22" s="55">
        <v>35456.83</v>
      </c>
      <c r="AM22" s="55">
        <v>78777.33</v>
      </c>
      <c r="AN22" s="55">
        <v>10637</v>
      </c>
      <c r="AO22" s="55">
        <v>0</v>
      </c>
      <c r="AP22" s="55">
        <v>3510.09</v>
      </c>
      <c r="AQ22" s="55">
        <v>12422.869999999999</v>
      </c>
      <c r="AR22" s="55">
        <v>3611.23</v>
      </c>
      <c r="AS22" s="55">
        <v>0</v>
      </c>
      <c r="AT22" s="55">
        <v>6000</v>
      </c>
      <c r="AU22" s="55">
        <v>6531.8639999999996</v>
      </c>
      <c r="AV22" s="55">
        <v>25511.37</v>
      </c>
      <c r="AW22" s="55">
        <v>896236.96400000004</v>
      </c>
      <c r="AX22" s="55">
        <v>0</v>
      </c>
      <c r="AY22" s="57">
        <f t="shared" si="6"/>
        <v>0</v>
      </c>
      <c r="AZ22" s="56">
        <v>0</v>
      </c>
      <c r="BA22" s="57">
        <v>0.10000898401674736</v>
      </c>
      <c r="BB22" s="55">
        <v>205656.32000000001</v>
      </c>
      <c r="BC22" s="55">
        <v>173109.07</v>
      </c>
      <c r="BD22" s="56">
        <v>269444</v>
      </c>
      <c r="BE22" s="56">
        <v>0</v>
      </c>
      <c r="BF22" s="56">
        <v>501567.29</v>
      </c>
      <c r="BG22" s="56">
        <v>277508.049</v>
      </c>
      <c r="BH22" s="56">
        <v>0</v>
      </c>
      <c r="BI22" s="56">
        <v>0</v>
      </c>
      <c r="BJ22" s="56">
        <f t="shared" si="7"/>
        <v>0</v>
      </c>
      <c r="BK22" s="56">
        <v>0</v>
      </c>
      <c r="BL22" s="56">
        <v>1365</v>
      </c>
      <c r="BM22" s="56">
        <v>482</v>
      </c>
      <c r="BN22" s="55">
        <v>12</v>
      </c>
      <c r="BO22" s="55">
        <v>-1</v>
      </c>
      <c r="BP22" s="55">
        <v>-3</v>
      </c>
      <c r="BQ22" s="55">
        <v>-27</v>
      </c>
      <c r="BR22" s="55">
        <v>-65</v>
      </c>
      <c r="BS22" s="55">
        <v>-91</v>
      </c>
      <c r="BT22" s="55">
        <v>0</v>
      </c>
      <c r="BU22" s="55">
        <v>0</v>
      </c>
      <c r="BV22" s="55">
        <v>0</v>
      </c>
      <c r="BW22" s="55">
        <v>-350</v>
      </c>
      <c r="BX22" s="55">
        <v>0</v>
      </c>
      <c r="BY22" s="55">
        <v>1322</v>
      </c>
      <c r="BZ22" s="55">
        <v>11</v>
      </c>
      <c r="CA22" s="55">
        <v>10</v>
      </c>
      <c r="CB22" s="55">
        <v>82</v>
      </c>
      <c r="CC22" s="55">
        <v>34</v>
      </c>
      <c r="CD22" s="55">
        <v>226</v>
      </c>
      <c r="CE22" s="55">
        <v>0</v>
      </c>
      <c r="CF22" s="55">
        <v>11</v>
      </c>
    </row>
    <row r="23" spans="1:84" s="59" customFormat="1" ht="15.65" customHeight="1" x14ac:dyDescent="0.35">
      <c r="A23" s="29">
        <v>3</v>
      </c>
      <c r="B23" s="43" t="s">
        <v>547</v>
      </c>
      <c r="C23" s="51" t="s">
        <v>125</v>
      </c>
      <c r="D23" s="31" t="s">
        <v>126</v>
      </c>
      <c r="E23" s="31" t="s">
        <v>86</v>
      </c>
      <c r="F23" s="31" t="s">
        <v>127</v>
      </c>
      <c r="G23" s="55">
        <v>29628780.59</v>
      </c>
      <c r="H23" s="55">
        <v>0</v>
      </c>
      <c r="I23" s="55">
        <v>1350834.25</v>
      </c>
      <c r="J23" s="55">
        <v>0</v>
      </c>
      <c r="K23" s="56">
        <v>0</v>
      </c>
      <c r="L23" s="56">
        <v>30979614.84</v>
      </c>
      <c r="M23" s="56">
        <v>0</v>
      </c>
      <c r="N23" s="55">
        <v>101703.3</v>
      </c>
      <c r="O23" s="55">
        <v>6220817.4500000002</v>
      </c>
      <c r="P23" s="67">
        <v>4319875.01</v>
      </c>
      <c r="Q23" s="55">
        <v>8710.1299999999992</v>
      </c>
      <c r="R23" s="55">
        <v>1678313.67</v>
      </c>
      <c r="S23" s="55">
        <v>8999406.8599999994</v>
      </c>
      <c r="T23" s="55">
        <v>4601189.17</v>
      </c>
      <c r="U23" s="55">
        <v>0</v>
      </c>
      <c r="V23" s="55">
        <v>0</v>
      </c>
      <c r="W23" s="55">
        <v>2159322.38</v>
      </c>
      <c r="X23" s="56">
        <v>3249212.0900000003</v>
      </c>
      <c r="Y23" s="56">
        <v>31338550.059999999</v>
      </c>
      <c r="Z23" s="57">
        <v>0.15397349769904958</v>
      </c>
      <c r="AA23" s="56">
        <v>2915943.41</v>
      </c>
      <c r="AB23" s="56">
        <v>0</v>
      </c>
      <c r="AC23" s="56">
        <v>0</v>
      </c>
      <c r="AD23" s="56">
        <v>0</v>
      </c>
      <c r="AE23" s="56">
        <v>0.72</v>
      </c>
      <c r="AF23" s="56">
        <f>SUM(AD23:AE23)</f>
        <v>0.72</v>
      </c>
      <c r="AG23" s="56">
        <v>1571745.22</v>
      </c>
      <c r="AH23" s="55">
        <v>166244.54999999999</v>
      </c>
      <c r="AI23" s="55">
        <v>455492.05</v>
      </c>
      <c r="AJ23" s="56">
        <v>0</v>
      </c>
      <c r="AK23" s="55">
        <v>184275.28</v>
      </c>
      <c r="AL23" s="55">
        <v>6938.19</v>
      </c>
      <c r="AM23" s="55">
        <v>138715.44</v>
      </c>
      <c r="AN23" s="55">
        <v>10000</v>
      </c>
      <c r="AO23" s="55">
        <v>21505</v>
      </c>
      <c r="AP23" s="55">
        <v>0</v>
      </c>
      <c r="AQ23" s="55">
        <v>29550.21</v>
      </c>
      <c r="AR23" s="55">
        <v>13469.96</v>
      </c>
      <c r="AS23" s="55">
        <v>5745</v>
      </c>
      <c r="AT23" s="55">
        <v>38345.279999999999</v>
      </c>
      <c r="AU23" s="55">
        <v>0</v>
      </c>
      <c r="AV23" s="55">
        <v>92959.39</v>
      </c>
      <c r="AW23" s="55">
        <v>2734985.57</v>
      </c>
      <c r="AX23" s="55">
        <v>0</v>
      </c>
      <c r="AY23" s="57">
        <f>AX23/AW23</f>
        <v>0</v>
      </c>
      <c r="AZ23" s="56">
        <v>0</v>
      </c>
      <c r="BA23" s="57">
        <v>9.8415910204018298E-2</v>
      </c>
      <c r="BB23" s="55">
        <v>1573715.97</v>
      </c>
      <c r="BC23" s="55">
        <v>2988331.01</v>
      </c>
      <c r="BD23" s="56">
        <v>266245</v>
      </c>
      <c r="BE23" s="56">
        <v>0</v>
      </c>
      <c r="BF23" s="56">
        <v>435573.38700000098</v>
      </c>
      <c r="BG23" s="56">
        <v>0</v>
      </c>
      <c r="BH23" s="56">
        <v>0</v>
      </c>
      <c r="BI23" s="56">
        <v>0</v>
      </c>
      <c r="BJ23" s="56">
        <f>SUM(BH23:BI23)</f>
        <v>0</v>
      </c>
      <c r="BK23" s="56">
        <v>0</v>
      </c>
      <c r="BL23" s="56">
        <v>4040</v>
      </c>
      <c r="BM23" s="56">
        <v>1587</v>
      </c>
      <c r="BN23" s="55">
        <v>86</v>
      </c>
      <c r="BO23" s="55">
        <v>-230</v>
      </c>
      <c r="BP23" s="55">
        <v>-29</v>
      </c>
      <c r="BQ23" s="55">
        <v>-25</v>
      </c>
      <c r="BR23" s="55">
        <v>-699</v>
      </c>
      <c r="BS23" s="55">
        <v>-376</v>
      </c>
      <c r="BT23" s="55">
        <v>0</v>
      </c>
      <c r="BU23" s="55">
        <v>-4</v>
      </c>
      <c r="BV23" s="55">
        <v>19</v>
      </c>
      <c r="BW23" s="55">
        <v>-842</v>
      </c>
      <c r="BX23" s="55">
        <v>-1</v>
      </c>
      <c r="BY23" s="55">
        <v>3526</v>
      </c>
      <c r="BZ23" s="55">
        <v>62</v>
      </c>
      <c r="CA23" s="55">
        <v>0</v>
      </c>
      <c r="CB23" s="55">
        <v>263</v>
      </c>
      <c r="CC23" s="55">
        <v>62</v>
      </c>
      <c r="CD23" s="55">
        <v>421</v>
      </c>
      <c r="CE23" s="55">
        <v>118</v>
      </c>
      <c r="CF23" s="55">
        <v>37</v>
      </c>
    </row>
    <row r="24" spans="1:84" s="59" customFormat="1" ht="15.65" customHeight="1" x14ac:dyDescent="0.35">
      <c r="A24" s="29">
        <v>3</v>
      </c>
      <c r="B24" s="47" t="s">
        <v>131</v>
      </c>
      <c r="C24" s="51" t="s">
        <v>132</v>
      </c>
      <c r="D24" s="31" t="s">
        <v>133</v>
      </c>
      <c r="E24" s="31" t="s">
        <v>86</v>
      </c>
      <c r="F24" s="31" t="s">
        <v>127</v>
      </c>
      <c r="G24" s="55">
        <v>39033329.649999999</v>
      </c>
      <c r="H24" s="55">
        <v>1541170.59</v>
      </c>
      <c r="I24" s="55">
        <v>0</v>
      </c>
      <c r="J24" s="55">
        <v>0</v>
      </c>
      <c r="K24" s="56">
        <v>0</v>
      </c>
      <c r="L24" s="56">
        <v>40574500.240000002</v>
      </c>
      <c r="M24" s="56">
        <v>0</v>
      </c>
      <c r="N24" s="55">
        <v>770647.6</v>
      </c>
      <c r="O24" s="55">
        <v>12083601.9</v>
      </c>
      <c r="P24" s="67">
        <v>3249224.75</v>
      </c>
      <c r="Q24" s="55">
        <v>0</v>
      </c>
      <c r="R24" s="55">
        <v>2587214.81</v>
      </c>
      <c r="S24" s="55">
        <v>11657322.1</v>
      </c>
      <c r="T24" s="55">
        <v>4697124.49</v>
      </c>
      <c r="U24" s="55">
        <v>0</v>
      </c>
      <c r="V24" s="55">
        <v>0</v>
      </c>
      <c r="W24" s="55">
        <v>2561541.58</v>
      </c>
      <c r="X24" s="56">
        <v>2918845.4400000004</v>
      </c>
      <c r="Y24" s="56">
        <v>40525522.670000002</v>
      </c>
      <c r="Z24" s="57">
        <v>0.12986322662837044</v>
      </c>
      <c r="AA24" s="56">
        <v>2851115.95</v>
      </c>
      <c r="AB24" s="56">
        <v>0</v>
      </c>
      <c r="AC24" s="56">
        <v>0</v>
      </c>
      <c r="AD24" s="56">
        <v>0</v>
      </c>
      <c r="AE24" s="56">
        <v>0</v>
      </c>
      <c r="AF24" s="56">
        <f t="shared" ref="AF24:AF43" si="8">SUM(AD24:AE24)</f>
        <v>0</v>
      </c>
      <c r="AG24" s="56">
        <v>1309364.44</v>
      </c>
      <c r="AH24" s="55">
        <v>106061.27</v>
      </c>
      <c r="AI24" s="55">
        <v>344851.98</v>
      </c>
      <c r="AJ24" s="56">
        <v>0</v>
      </c>
      <c r="AK24" s="55">
        <v>150100.88</v>
      </c>
      <c r="AL24" s="55">
        <v>3901.55</v>
      </c>
      <c r="AM24" s="55">
        <v>137786.97</v>
      </c>
      <c r="AN24" s="55">
        <v>10000</v>
      </c>
      <c r="AO24" s="55">
        <v>11352.58</v>
      </c>
      <c r="AP24" s="55">
        <v>0</v>
      </c>
      <c r="AQ24" s="55">
        <v>42455.17</v>
      </c>
      <c r="AR24" s="55">
        <v>18696.509999999998</v>
      </c>
      <c r="AS24" s="55">
        <v>2025</v>
      </c>
      <c r="AT24" s="55">
        <v>14125.3</v>
      </c>
      <c r="AU24" s="55">
        <v>0</v>
      </c>
      <c r="AV24" s="55">
        <v>67648.549999999988</v>
      </c>
      <c r="AW24" s="55">
        <v>2218370.2000000002</v>
      </c>
      <c r="AX24" s="55">
        <v>0</v>
      </c>
      <c r="AY24" s="57">
        <f t="shared" ref="AY24:AY43" si="9">AX24/AW24</f>
        <v>0</v>
      </c>
      <c r="AZ24" s="56">
        <v>0</v>
      </c>
      <c r="BA24" s="57">
        <v>7.304311406598131E-2</v>
      </c>
      <c r="BB24" s="55">
        <v>1753236.86</v>
      </c>
      <c r="BC24" s="55">
        <v>3515898.66</v>
      </c>
      <c r="BD24" s="56">
        <v>269444</v>
      </c>
      <c r="BE24" s="56">
        <v>0</v>
      </c>
      <c r="BF24" s="56">
        <v>1378645.54</v>
      </c>
      <c r="BG24" s="56">
        <v>824052.99</v>
      </c>
      <c r="BH24" s="56">
        <v>0</v>
      </c>
      <c r="BI24" s="56">
        <v>0</v>
      </c>
      <c r="BJ24" s="56">
        <f t="shared" ref="BJ24:BJ43" si="10">SUM(BH24:BI24)</f>
        <v>0</v>
      </c>
      <c r="BK24" s="56">
        <v>0</v>
      </c>
      <c r="BL24" s="56">
        <v>3654</v>
      </c>
      <c r="BM24" s="56">
        <v>1812</v>
      </c>
      <c r="BN24" s="55">
        <v>113</v>
      </c>
      <c r="BO24" s="55">
        <v>-130</v>
      </c>
      <c r="BP24" s="55">
        <v>-33</v>
      </c>
      <c r="BQ24" s="55">
        <v>-22</v>
      </c>
      <c r="BR24" s="55">
        <v>-553</v>
      </c>
      <c r="BS24" s="55">
        <v>-447</v>
      </c>
      <c r="BT24" s="55">
        <v>2</v>
      </c>
      <c r="BU24" s="55">
        <v>-2</v>
      </c>
      <c r="BV24" s="55">
        <v>71</v>
      </c>
      <c r="BW24" s="55">
        <v>-785</v>
      </c>
      <c r="BX24" s="55">
        <v>0</v>
      </c>
      <c r="BY24" s="55">
        <v>3680</v>
      </c>
      <c r="BZ24" s="55">
        <v>4</v>
      </c>
      <c r="CA24" s="55">
        <v>0</v>
      </c>
      <c r="CB24" s="55">
        <v>291</v>
      </c>
      <c r="CC24" s="55">
        <v>38</v>
      </c>
      <c r="CD24" s="55">
        <v>421</v>
      </c>
      <c r="CE24" s="55">
        <v>1</v>
      </c>
      <c r="CF24" s="55">
        <v>35</v>
      </c>
    </row>
    <row r="25" spans="1:84" s="59" customFormat="1" ht="15.65" customHeight="1" x14ac:dyDescent="0.35">
      <c r="A25" s="29">
        <v>3</v>
      </c>
      <c r="B25" s="47" t="s">
        <v>527</v>
      </c>
      <c r="C25" s="51" t="s">
        <v>137</v>
      </c>
      <c r="D25" s="31" t="s">
        <v>135</v>
      </c>
      <c r="E25" s="31" t="s">
        <v>86</v>
      </c>
      <c r="F25" s="31" t="s">
        <v>136</v>
      </c>
      <c r="G25" s="55">
        <v>10842791.41</v>
      </c>
      <c r="H25" s="55">
        <v>68949.41</v>
      </c>
      <c r="I25" s="55">
        <v>99963.45</v>
      </c>
      <c r="J25" s="55">
        <v>0</v>
      </c>
      <c r="K25" s="56">
        <v>0</v>
      </c>
      <c r="L25" s="56">
        <v>11011704.27</v>
      </c>
      <c r="M25" s="56">
        <v>0</v>
      </c>
      <c r="N25" s="55">
        <v>0</v>
      </c>
      <c r="O25" s="55">
        <v>1939935.47</v>
      </c>
      <c r="P25" s="67">
        <v>3504961.74</v>
      </c>
      <c r="Q25" s="55">
        <v>0</v>
      </c>
      <c r="R25" s="55">
        <v>1360396.32</v>
      </c>
      <c r="S25" s="55">
        <v>1520195.61</v>
      </c>
      <c r="T25" s="55">
        <v>1149515.3</v>
      </c>
      <c r="U25" s="55">
        <v>0</v>
      </c>
      <c r="V25" s="55">
        <v>0</v>
      </c>
      <c r="W25" s="55">
        <v>396529.55</v>
      </c>
      <c r="X25" s="56">
        <v>981040.78</v>
      </c>
      <c r="Y25" s="56">
        <v>10852574.77</v>
      </c>
      <c r="Z25" s="57">
        <v>0.12162258175776576</v>
      </c>
      <c r="AA25" s="56">
        <v>981040.78</v>
      </c>
      <c r="AB25" s="56">
        <v>0</v>
      </c>
      <c r="AC25" s="56">
        <v>0</v>
      </c>
      <c r="AD25" s="56">
        <v>0</v>
      </c>
      <c r="AE25" s="56">
        <v>0</v>
      </c>
      <c r="AF25" s="56">
        <f t="shared" si="8"/>
        <v>0</v>
      </c>
      <c r="AG25" s="56">
        <v>387969.4</v>
      </c>
      <c r="AH25" s="55">
        <v>29269.439999999999</v>
      </c>
      <c r="AI25" s="55">
        <v>71548.44</v>
      </c>
      <c r="AJ25" s="56">
        <v>0</v>
      </c>
      <c r="AK25" s="55">
        <v>70034.37</v>
      </c>
      <c r="AL25" s="55">
        <v>41554.94</v>
      </c>
      <c r="AM25" s="55">
        <v>139824.12</v>
      </c>
      <c r="AN25" s="55">
        <v>10000</v>
      </c>
      <c r="AO25" s="55">
        <v>5920.28</v>
      </c>
      <c r="AP25" s="55">
        <v>0</v>
      </c>
      <c r="AQ25" s="55">
        <v>25713.040000000001</v>
      </c>
      <c r="AR25" s="55">
        <v>13342.74</v>
      </c>
      <c r="AS25" s="55">
        <v>0</v>
      </c>
      <c r="AT25" s="55">
        <v>830</v>
      </c>
      <c r="AU25" s="55">
        <v>2435.29</v>
      </c>
      <c r="AV25" s="55">
        <v>30367.47</v>
      </c>
      <c r="AW25" s="55">
        <v>828809.53</v>
      </c>
      <c r="AX25" s="55">
        <v>0</v>
      </c>
      <c r="AY25" s="57">
        <f t="shared" si="9"/>
        <v>0</v>
      </c>
      <c r="AZ25" s="56">
        <v>0</v>
      </c>
      <c r="BA25" s="57">
        <v>9.0478617811942219E-2</v>
      </c>
      <c r="BB25" s="55">
        <v>280448.14</v>
      </c>
      <c r="BC25" s="55">
        <v>1046665.95</v>
      </c>
      <c r="BD25" s="56">
        <v>266245</v>
      </c>
      <c r="BE25" s="56">
        <v>0</v>
      </c>
      <c r="BF25" s="56">
        <v>274214.21000000002</v>
      </c>
      <c r="BG25" s="56">
        <v>67011.827500000203</v>
      </c>
      <c r="BH25" s="56">
        <v>0</v>
      </c>
      <c r="BI25" s="56">
        <v>0</v>
      </c>
      <c r="BJ25" s="56">
        <f t="shared" si="10"/>
        <v>0</v>
      </c>
      <c r="BK25" s="56">
        <v>0</v>
      </c>
      <c r="BL25" s="56">
        <v>1854</v>
      </c>
      <c r="BM25" s="56">
        <v>533</v>
      </c>
      <c r="BN25" s="55">
        <v>0</v>
      </c>
      <c r="BO25" s="55">
        <v>0</v>
      </c>
      <c r="BP25" s="55">
        <v>-8</v>
      </c>
      <c r="BQ25" s="55">
        <v>-20</v>
      </c>
      <c r="BR25" s="55">
        <v>-132</v>
      </c>
      <c r="BS25" s="55">
        <v>-130</v>
      </c>
      <c r="BT25" s="55">
        <v>0</v>
      </c>
      <c r="BU25" s="55">
        <v>0</v>
      </c>
      <c r="BV25" s="55">
        <v>-6</v>
      </c>
      <c r="BW25" s="55">
        <v>-299</v>
      </c>
      <c r="BX25" s="55">
        <v>-2</v>
      </c>
      <c r="BY25" s="55">
        <v>1790</v>
      </c>
      <c r="BZ25" s="55">
        <v>127</v>
      </c>
      <c r="CA25" s="55">
        <v>149</v>
      </c>
      <c r="CB25" s="55">
        <v>34</v>
      </c>
      <c r="CC25" s="55">
        <v>14</v>
      </c>
      <c r="CD25" s="55">
        <v>193</v>
      </c>
      <c r="CE25" s="55">
        <v>51</v>
      </c>
      <c r="CF25" s="55">
        <v>7</v>
      </c>
    </row>
    <row r="26" spans="1:84" s="59" customFormat="1" ht="15.65" customHeight="1" x14ac:dyDescent="0.35">
      <c r="A26" s="29">
        <v>3</v>
      </c>
      <c r="B26" s="30" t="s">
        <v>140</v>
      </c>
      <c r="C26" s="51" t="s">
        <v>108</v>
      </c>
      <c r="D26" s="31" t="s">
        <v>141</v>
      </c>
      <c r="E26" s="31" t="s">
        <v>86</v>
      </c>
      <c r="F26" s="31" t="s">
        <v>127</v>
      </c>
      <c r="G26" s="55">
        <v>42433377.990000002</v>
      </c>
      <c r="H26" s="55">
        <v>-6681.6</v>
      </c>
      <c r="I26" s="55">
        <v>2849110.39</v>
      </c>
      <c r="J26" s="55">
        <v>0</v>
      </c>
      <c r="K26" s="56">
        <v>0</v>
      </c>
      <c r="L26" s="56">
        <v>45275806.780000001</v>
      </c>
      <c r="M26" s="56">
        <v>0</v>
      </c>
      <c r="N26" s="55">
        <v>1169329.7</v>
      </c>
      <c r="O26" s="55">
        <v>10635724.98</v>
      </c>
      <c r="P26" s="67">
        <v>4932751.1399999997</v>
      </c>
      <c r="Q26" s="55">
        <v>0</v>
      </c>
      <c r="R26" s="55">
        <v>2987174.42</v>
      </c>
      <c r="S26" s="55">
        <v>14576597.73</v>
      </c>
      <c r="T26" s="55">
        <v>4564070.4400000004</v>
      </c>
      <c r="U26" s="55">
        <v>0</v>
      </c>
      <c r="V26" s="55">
        <v>0</v>
      </c>
      <c r="W26" s="55">
        <v>3416279.44</v>
      </c>
      <c r="X26" s="56">
        <v>2701948.17</v>
      </c>
      <c r="Y26" s="56">
        <v>44983876.020000003</v>
      </c>
      <c r="Z26" s="57">
        <v>0.21420291168703953</v>
      </c>
      <c r="AA26" s="56">
        <v>2701948.17</v>
      </c>
      <c r="AB26" s="56">
        <v>0</v>
      </c>
      <c r="AC26" s="56">
        <v>0</v>
      </c>
      <c r="AD26" s="56">
        <v>0</v>
      </c>
      <c r="AE26" s="56">
        <v>0</v>
      </c>
      <c r="AF26" s="56">
        <f t="shared" si="8"/>
        <v>0</v>
      </c>
      <c r="AG26" s="56">
        <v>1772286.42</v>
      </c>
      <c r="AH26" s="55">
        <v>145778.74</v>
      </c>
      <c r="AI26" s="55">
        <v>482635.71</v>
      </c>
      <c r="AJ26" s="56">
        <v>0</v>
      </c>
      <c r="AK26" s="55">
        <v>182360.56</v>
      </c>
      <c r="AL26" s="55">
        <v>8378.35</v>
      </c>
      <c r="AM26" s="55">
        <v>77018.710000000006</v>
      </c>
      <c r="AN26" s="55">
        <v>10000</v>
      </c>
      <c r="AO26" s="55">
        <v>5250.6</v>
      </c>
      <c r="AP26" s="55">
        <v>0</v>
      </c>
      <c r="AQ26" s="55">
        <v>45921.279999999999</v>
      </c>
      <c r="AR26" s="55">
        <v>24007.64</v>
      </c>
      <c r="AS26" s="55">
        <v>0</v>
      </c>
      <c r="AT26" s="55">
        <v>2588.16</v>
      </c>
      <c r="AU26" s="55">
        <v>0</v>
      </c>
      <c r="AV26" s="55">
        <v>118951.63</v>
      </c>
      <c r="AW26" s="55">
        <v>2875177.8</v>
      </c>
      <c r="AX26" s="55">
        <v>0</v>
      </c>
      <c r="AY26" s="57">
        <f t="shared" si="9"/>
        <v>0</v>
      </c>
      <c r="AZ26" s="56">
        <v>0</v>
      </c>
      <c r="BA26" s="57">
        <v>6.3675066609986841E-2</v>
      </c>
      <c r="BB26" s="55">
        <v>1195164.03</v>
      </c>
      <c r="BC26" s="55">
        <v>7892757.8700000001</v>
      </c>
      <c r="BD26" s="56">
        <v>269444</v>
      </c>
      <c r="BE26" s="56">
        <v>0</v>
      </c>
      <c r="BF26" s="56">
        <v>1795682.84</v>
      </c>
      <c r="BG26" s="56">
        <v>1076888.3899999999</v>
      </c>
      <c r="BH26" s="56">
        <v>0</v>
      </c>
      <c r="BI26" s="56">
        <v>0</v>
      </c>
      <c r="BJ26" s="56">
        <f t="shared" si="10"/>
        <v>0</v>
      </c>
      <c r="BK26" s="56">
        <v>0</v>
      </c>
      <c r="BL26" s="56">
        <v>4325</v>
      </c>
      <c r="BM26" s="56">
        <v>1470</v>
      </c>
      <c r="BN26" s="55">
        <v>56</v>
      </c>
      <c r="BO26" s="55">
        <v>0</v>
      </c>
      <c r="BP26" s="55">
        <v>-23</v>
      </c>
      <c r="BQ26" s="55">
        <v>-32</v>
      </c>
      <c r="BR26" s="55">
        <v>-498</v>
      </c>
      <c r="BS26" s="55">
        <v>-494</v>
      </c>
      <c r="BT26" s="55">
        <v>0</v>
      </c>
      <c r="BU26" s="55">
        <v>-6</v>
      </c>
      <c r="BV26" s="55">
        <v>-3</v>
      </c>
      <c r="BW26" s="55">
        <v>-952</v>
      </c>
      <c r="BX26" s="55">
        <v>-3</v>
      </c>
      <c r="BY26" s="55">
        <v>3840</v>
      </c>
      <c r="BZ26" s="55">
        <v>85</v>
      </c>
      <c r="CA26" s="55">
        <v>56</v>
      </c>
      <c r="CB26" s="55">
        <v>372</v>
      </c>
      <c r="CC26" s="55">
        <v>76</v>
      </c>
      <c r="CD26" s="55">
        <v>418</v>
      </c>
      <c r="CE26" s="55">
        <v>59</v>
      </c>
      <c r="CF26" s="55">
        <v>26</v>
      </c>
    </row>
    <row r="27" spans="1:84" s="59" customFormat="1" ht="15.65" customHeight="1" x14ac:dyDescent="0.35">
      <c r="A27" s="29">
        <v>3</v>
      </c>
      <c r="B27" s="30" t="s">
        <v>505</v>
      </c>
      <c r="C27" s="51" t="s">
        <v>476</v>
      </c>
      <c r="D27" s="31" t="s">
        <v>139</v>
      </c>
      <c r="E27" s="31" t="s">
        <v>104</v>
      </c>
      <c r="F27" s="31" t="s">
        <v>130</v>
      </c>
      <c r="G27" s="55">
        <v>17780243.870000001</v>
      </c>
      <c r="H27" s="55">
        <v>0</v>
      </c>
      <c r="I27" s="55">
        <v>323013.88</v>
      </c>
      <c r="J27" s="55">
        <v>0</v>
      </c>
      <c r="K27" s="56">
        <v>0</v>
      </c>
      <c r="L27" s="56">
        <v>18103257.75</v>
      </c>
      <c r="M27" s="56">
        <v>0</v>
      </c>
      <c r="N27" s="55">
        <v>0</v>
      </c>
      <c r="O27" s="55">
        <v>3681825.12</v>
      </c>
      <c r="P27" s="67">
        <v>2683944.64</v>
      </c>
      <c r="Q27" s="55">
        <v>0</v>
      </c>
      <c r="R27" s="55">
        <v>1235753.48</v>
      </c>
      <c r="S27" s="55">
        <v>5014300.4800000004</v>
      </c>
      <c r="T27" s="55">
        <v>2226953.73</v>
      </c>
      <c r="U27" s="55">
        <v>0</v>
      </c>
      <c r="V27" s="55">
        <v>0</v>
      </c>
      <c r="W27" s="55">
        <v>810888.74</v>
      </c>
      <c r="X27" s="56">
        <v>1777977.02</v>
      </c>
      <c r="Y27" s="56">
        <v>17431643.210000001</v>
      </c>
      <c r="Z27" s="57">
        <v>0.14749171379053758</v>
      </c>
      <c r="AA27" s="56">
        <v>1777977.02</v>
      </c>
      <c r="AB27" s="56">
        <v>0</v>
      </c>
      <c r="AC27" s="56">
        <v>0</v>
      </c>
      <c r="AD27" s="56">
        <v>0</v>
      </c>
      <c r="AE27" s="56">
        <v>0</v>
      </c>
      <c r="AF27" s="56">
        <f t="shared" si="8"/>
        <v>0</v>
      </c>
      <c r="AG27" s="56">
        <v>770559</v>
      </c>
      <c r="AH27" s="55">
        <v>68806.48</v>
      </c>
      <c r="AI27" s="55">
        <v>163287.04000000001</v>
      </c>
      <c r="AJ27" s="56">
        <v>0</v>
      </c>
      <c r="AK27" s="55">
        <v>109726.17</v>
      </c>
      <c r="AL27" s="55">
        <v>5882.1</v>
      </c>
      <c r="AM27" s="55">
        <v>86324.39</v>
      </c>
      <c r="AN27" s="55">
        <v>10000</v>
      </c>
      <c r="AO27" s="55">
        <v>1425.78</v>
      </c>
      <c r="AP27" s="55">
        <v>0</v>
      </c>
      <c r="AQ27" s="55">
        <v>25623.32</v>
      </c>
      <c r="AR27" s="55">
        <v>27465.27</v>
      </c>
      <c r="AS27" s="55">
        <v>0</v>
      </c>
      <c r="AT27" s="55">
        <v>14716.78</v>
      </c>
      <c r="AU27" s="55">
        <v>0</v>
      </c>
      <c r="AV27" s="55">
        <v>56191.55</v>
      </c>
      <c r="AW27" s="55">
        <v>1340007.8799999999</v>
      </c>
      <c r="AX27" s="55">
        <v>0</v>
      </c>
      <c r="AY27" s="57">
        <f t="shared" si="9"/>
        <v>0</v>
      </c>
      <c r="AZ27" s="56">
        <v>0</v>
      </c>
      <c r="BA27" s="57">
        <v>9.9997335975797269E-2</v>
      </c>
      <c r="BB27" s="55">
        <v>1887487.35</v>
      </c>
      <c r="BC27" s="55">
        <v>734951.29</v>
      </c>
      <c r="BD27" s="56">
        <v>266245</v>
      </c>
      <c r="BE27" s="56">
        <v>5.8207660913467401E-11</v>
      </c>
      <c r="BF27" s="56">
        <v>683587.08000000101</v>
      </c>
      <c r="BG27" s="56">
        <v>348585.11000000098</v>
      </c>
      <c r="BH27" s="56">
        <v>0</v>
      </c>
      <c r="BI27" s="56">
        <v>0</v>
      </c>
      <c r="BJ27" s="56">
        <f t="shared" si="10"/>
        <v>0</v>
      </c>
      <c r="BK27" s="56">
        <v>0</v>
      </c>
      <c r="BL27" s="56">
        <v>2514</v>
      </c>
      <c r="BM27" s="56">
        <v>1115</v>
      </c>
      <c r="BN27" s="55">
        <v>3</v>
      </c>
      <c r="BO27" s="55">
        <v>-2</v>
      </c>
      <c r="BP27" s="55">
        <v>-17</v>
      </c>
      <c r="BQ27" s="55">
        <v>-14</v>
      </c>
      <c r="BR27" s="55">
        <v>-281</v>
      </c>
      <c r="BS27" s="55">
        <v>-218</v>
      </c>
      <c r="BT27" s="55">
        <v>0</v>
      </c>
      <c r="BU27" s="55">
        <v>-2</v>
      </c>
      <c r="BV27" s="55">
        <v>26</v>
      </c>
      <c r="BW27" s="55">
        <v>-510</v>
      </c>
      <c r="BX27" s="55">
        <v>-2</v>
      </c>
      <c r="BY27" s="55">
        <v>2612</v>
      </c>
      <c r="BZ27" s="55">
        <v>93</v>
      </c>
      <c r="CA27" s="55">
        <v>127</v>
      </c>
      <c r="CB27" s="55">
        <v>115</v>
      </c>
      <c r="CC27" s="55">
        <v>43</v>
      </c>
      <c r="CD27" s="55">
        <v>329</v>
      </c>
      <c r="CE27" s="55">
        <v>6</v>
      </c>
      <c r="CF27" s="55">
        <v>17</v>
      </c>
    </row>
    <row r="28" spans="1:84" s="59" customFormat="1" ht="15.65" customHeight="1" x14ac:dyDescent="0.35">
      <c r="A28" s="62">
        <v>3</v>
      </c>
      <c r="B28" s="62" t="s">
        <v>463</v>
      </c>
      <c r="C28" s="62" t="s">
        <v>519</v>
      </c>
      <c r="D28" s="62" t="s">
        <v>138</v>
      </c>
      <c r="E28" s="33" t="s">
        <v>104</v>
      </c>
      <c r="F28" s="62" t="s">
        <v>130</v>
      </c>
      <c r="G28" s="55">
        <v>26235113.760000002</v>
      </c>
      <c r="H28" s="55">
        <v>0.49</v>
      </c>
      <c r="I28" s="55">
        <v>489903.25</v>
      </c>
      <c r="J28" s="55">
        <v>0</v>
      </c>
      <c r="K28" s="56">
        <v>0</v>
      </c>
      <c r="L28" s="56">
        <v>26725017.5</v>
      </c>
      <c r="M28" s="56">
        <v>0</v>
      </c>
      <c r="N28" s="55">
        <v>23112.3</v>
      </c>
      <c r="O28" s="55">
        <v>6262646.0700000003</v>
      </c>
      <c r="P28" s="67">
        <v>3962090.24</v>
      </c>
      <c r="Q28" s="55">
        <v>-42.8</v>
      </c>
      <c r="R28" s="55">
        <v>1877694.04</v>
      </c>
      <c r="S28" s="55">
        <v>7535165.8799999999</v>
      </c>
      <c r="T28" s="55">
        <v>2931629.78</v>
      </c>
      <c r="U28" s="55">
        <v>0</v>
      </c>
      <c r="V28" s="55">
        <v>0</v>
      </c>
      <c r="W28" s="55">
        <v>1280499.28</v>
      </c>
      <c r="X28" s="56">
        <v>2625367.2400000002</v>
      </c>
      <c r="Y28" s="56">
        <v>26498162.030000001</v>
      </c>
      <c r="Z28" s="57">
        <v>0.16734236406079345</v>
      </c>
      <c r="AA28" s="56">
        <v>2625367.2400000002</v>
      </c>
      <c r="AB28" s="56">
        <v>0</v>
      </c>
      <c r="AC28" s="56">
        <v>0</v>
      </c>
      <c r="AD28" s="56">
        <v>0</v>
      </c>
      <c r="AE28" s="56">
        <v>0</v>
      </c>
      <c r="AF28" s="56">
        <f t="shared" si="8"/>
        <v>0</v>
      </c>
      <c r="AG28" s="56">
        <v>1244555.6000000001</v>
      </c>
      <c r="AH28" s="55">
        <v>98617.65</v>
      </c>
      <c r="AI28" s="55">
        <v>311914.53999999998</v>
      </c>
      <c r="AJ28" s="56">
        <v>0</v>
      </c>
      <c r="AK28" s="55">
        <v>301114.25</v>
      </c>
      <c r="AL28" s="55">
        <v>14040.48</v>
      </c>
      <c r="AM28" s="55">
        <v>169475.82</v>
      </c>
      <c r="AN28" s="55">
        <v>10000</v>
      </c>
      <c r="AO28" s="55">
        <v>6816.21</v>
      </c>
      <c r="AP28" s="55">
        <v>0</v>
      </c>
      <c r="AQ28" s="55">
        <v>37570.32</v>
      </c>
      <c r="AR28" s="55">
        <v>26563.03</v>
      </c>
      <c r="AS28" s="55">
        <v>0</v>
      </c>
      <c r="AT28" s="55">
        <v>16345.57</v>
      </c>
      <c r="AU28" s="55">
        <v>0</v>
      </c>
      <c r="AV28" s="55">
        <v>46836.800000000003</v>
      </c>
      <c r="AW28" s="55">
        <v>2283850.27</v>
      </c>
      <c r="AX28" s="55">
        <v>0</v>
      </c>
      <c r="AY28" s="57">
        <f t="shared" si="9"/>
        <v>0</v>
      </c>
      <c r="AZ28" s="56">
        <v>0</v>
      </c>
      <c r="BA28" s="57">
        <v>0.10007073969707078</v>
      </c>
      <c r="BB28" s="55">
        <v>2530787.2400000002</v>
      </c>
      <c r="BC28" s="55">
        <v>1859458.8</v>
      </c>
      <c r="BD28" s="56">
        <v>266245</v>
      </c>
      <c r="BE28" s="56">
        <v>0</v>
      </c>
      <c r="BF28" s="56">
        <v>838285.52</v>
      </c>
      <c r="BG28" s="56">
        <v>267322.95250000001</v>
      </c>
      <c r="BH28" s="56">
        <v>0</v>
      </c>
      <c r="BI28" s="56">
        <v>0</v>
      </c>
      <c r="BJ28" s="56">
        <f t="shared" si="10"/>
        <v>0</v>
      </c>
      <c r="BK28" s="56">
        <v>0</v>
      </c>
      <c r="BL28" s="56">
        <v>3623</v>
      </c>
      <c r="BM28" s="56">
        <v>1248</v>
      </c>
      <c r="BN28" s="55">
        <v>2</v>
      </c>
      <c r="BO28" s="55">
        <v>-6</v>
      </c>
      <c r="BP28" s="55">
        <v>-19</v>
      </c>
      <c r="BQ28" s="55">
        <v>-17</v>
      </c>
      <c r="BR28" s="55">
        <v>-556</v>
      </c>
      <c r="BS28" s="55">
        <v>-381</v>
      </c>
      <c r="BT28" s="55">
        <v>1</v>
      </c>
      <c r="BU28" s="55">
        <v>-1</v>
      </c>
      <c r="BV28" s="55">
        <v>88</v>
      </c>
      <c r="BW28" s="55">
        <v>-665</v>
      </c>
      <c r="BX28" s="55">
        <v>-1</v>
      </c>
      <c r="BY28" s="55">
        <v>3316</v>
      </c>
      <c r="BZ28" s="55">
        <v>18</v>
      </c>
      <c r="CA28" s="55">
        <v>0</v>
      </c>
      <c r="CB28" s="55">
        <v>139</v>
      </c>
      <c r="CC28" s="55">
        <v>66</v>
      </c>
      <c r="CD28" s="55">
        <v>390</v>
      </c>
      <c r="CE28" s="55">
        <v>5</v>
      </c>
      <c r="CF28" s="55">
        <v>20</v>
      </c>
    </row>
    <row r="29" spans="1:84" s="46" customFormat="1" ht="15.65" customHeight="1" x14ac:dyDescent="0.35">
      <c r="A29" s="35">
        <v>3</v>
      </c>
      <c r="B29" s="47" t="s">
        <v>142</v>
      </c>
      <c r="C29" s="53" t="s">
        <v>143</v>
      </c>
      <c r="D29" s="38" t="s">
        <v>144</v>
      </c>
      <c r="E29" s="38" t="s">
        <v>110</v>
      </c>
      <c r="F29" s="38" t="s">
        <v>130</v>
      </c>
      <c r="G29" s="55">
        <v>75946031.810000002</v>
      </c>
      <c r="H29" s="55">
        <v>15495.49</v>
      </c>
      <c r="I29" s="55">
        <v>829661.3</v>
      </c>
      <c r="J29" s="55">
        <v>105557.13</v>
      </c>
      <c r="K29" s="56">
        <v>0</v>
      </c>
      <c r="L29" s="56">
        <v>76896745.730000004</v>
      </c>
      <c r="M29" s="56">
        <v>1652044.68</v>
      </c>
      <c r="N29" s="55">
        <v>30689304.079999998</v>
      </c>
      <c r="O29" s="55">
        <v>3535594.88</v>
      </c>
      <c r="P29" s="67">
        <v>15238040.52</v>
      </c>
      <c r="Q29" s="55">
        <v>13669.78</v>
      </c>
      <c r="R29" s="55">
        <v>4099238.18</v>
      </c>
      <c r="S29" s="55">
        <v>11732443.039999999</v>
      </c>
      <c r="T29" s="55">
        <v>5218970.3</v>
      </c>
      <c r="U29" s="55">
        <v>0</v>
      </c>
      <c r="V29" s="55">
        <v>0</v>
      </c>
      <c r="W29" s="55">
        <v>2804356.29</v>
      </c>
      <c r="X29" s="56">
        <v>4766533.91</v>
      </c>
      <c r="Y29" s="56">
        <v>78098150.980000004</v>
      </c>
      <c r="Z29" s="57">
        <v>0.10618127105509041</v>
      </c>
      <c r="AA29" s="56">
        <v>4662991.5</v>
      </c>
      <c r="AB29" s="56">
        <v>0</v>
      </c>
      <c r="AC29" s="56">
        <v>0</v>
      </c>
      <c r="AD29" s="56">
        <v>0</v>
      </c>
      <c r="AE29" s="56">
        <v>0</v>
      </c>
      <c r="AF29" s="56">
        <f t="shared" si="8"/>
        <v>0</v>
      </c>
      <c r="AG29" s="56">
        <v>2212399.39</v>
      </c>
      <c r="AH29" s="55">
        <v>197204.66</v>
      </c>
      <c r="AI29" s="55">
        <v>650662.29</v>
      </c>
      <c r="AJ29" s="56">
        <v>0</v>
      </c>
      <c r="AK29" s="55">
        <v>520918.78</v>
      </c>
      <c r="AL29" s="55">
        <v>57160.98</v>
      </c>
      <c r="AM29" s="55">
        <v>219070.47</v>
      </c>
      <c r="AN29" s="55">
        <v>10000</v>
      </c>
      <c r="AO29" s="55">
        <v>0</v>
      </c>
      <c r="AP29" s="55">
        <v>0</v>
      </c>
      <c r="AQ29" s="55">
        <v>138046.44</v>
      </c>
      <c r="AR29" s="55">
        <v>35103.97</v>
      </c>
      <c r="AS29" s="55">
        <v>1710</v>
      </c>
      <c r="AT29" s="55">
        <v>1337.5</v>
      </c>
      <c r="AU29" s="55">
        <v>2164.31</v>
      </c>
      <c r="AV29" s="55">
        <v>163302.51</v>
      </c>
      <c r="AW29" s="55">
        <v>4209081.3</v>
      </c>
      <c r="AX29" s="55">
        <v>0</v>
      </c>
      <c r="AY29" s="57">
        <f t="shared" si="9"/>
        <v>0</v>
      </c>
      <c r="AZ29" s="56">
        <v>0</v>
      </c>
      <c r="BA29" s="57">
        <v>6.009158616967672E-2</v>
      </c>
      <c r="BB29" s="55">
        <v>625408.69999999995</v>
      </c>
      <c r="BC29" s="55">
        <v>7440282.8200000003</v>
      </c>
      <c r="BD29" s="56">
        <v>269444</v>
      </c>
      <c r="BE29" s="56">
        <v>0</v>
      </c>
      <c r="BF29" s="56">
        <v>2291677.0299999998</v>
      </c>
      <c r="BG29" s="56">
        <v>1239406.7050000001</v>
      </c>
      <c r="BH29" s="56">
        <v>0</v>
      </c>
      <c r="BI29" s="56">
        <v>0</v>
      </c>
      <c r="BJ29" s="56">
        <f t="shared" si="10"/>
        <v>0</v>
      </c>
      <c r="BK29" s="56">
        <v>0</v>
      </c>
      <c r="BL29" s="56">
        <v>5240</v>
      </c>
      <c r="BM29" s="56">
        <v>1546</v>
      </c>
      <c r="BN29" s="55">
        <v>31</v>
      </c>
      <c r="BO29" s="55">
        <v>-25</v>
      </c>
      <c r="BP29" s="55">
        <v>-14</v>
      </c>
      <c r="BQ29" s="55">
        <v>-78</v>
      </c>
      <c r="BR29" s="55">
        <v>-154</v>
      </c>
      <c r="BS29" s="55">
        <v>-554</v>
      </c>
      <c r="BT29" s="55">
        <v>45</v>
      </c>
      <c r="BU29" s="55">
        <v>-2</v>
      </c>
      <c r="BV29" s="55">
        <v>0</v>
      </c>
      <c r="BW29" s="55">
        <v>-995</v>
      </c>
      <c r="BX29" s="55">
        <v>-7</v>
      </c>
      <c r="BY29" s="55">
        <v>5033</v>
      </c>
      <c r="BZ29" s="55">
        <v>57</v>
      </c>
      <c r="CA29" s="55">
        <v>110</v>
      </c>
      <c r="CB29" s="55">
        <v>277</v>
      </c>
      <c r="CC29" s="55">
        <v>87</v>
      </c>
      <c r="CD29" s="55">
        <v>515</v>
      </c>
      <c r="CE29" s="55">
        <v>102</v>
      </c>
      <c r="CF29" s="55">
        <v>17</v>
      </c>
    </row>
    <row r="30" spans="1:84" s="46" customFormat="1" ht="15.65" customHeight="1" x14ac:dyDescent="0.35">
      <c r="A30" s="29">
        <v>3</v>
      </c>
      <c r="B30" s="60" t="s">
        <v>518</v>
      </c>
      <c r="C30" s="51" t="s">
        <v>335</v>
      </c>
      <c r="D30" s="31" t="s">
        <v>128</v>
      </c>
      <c r="E30" s="31" t="s">
        <v>129</v>
      </c>
      <c r="F30" s="31" t="s">
        <v>130</v>
      </c>
      <c r="G30" s="55">
        <v>32348338.879999999</v>
      </c>
      <c r="H30" s="55">
        <v>0</v>
      </c>
      <c r="I30" s="55">
        <v>244322.64</v>
      </c>
      <c r="J30" s="55">
        <v>0</v>
      </c>
      <c r="K30" s="56">
        <v>0</v>
      </c>
      <c r="L30" s="56">
        <v>32592661.52</v>
      </c>
      <c r="M30" s="56">
        <v>0</v>
      </c>
      <c r="N30" s="55">
        <v>2823700.13</v>
      </c>
      <c r="O30" s="55">
        <v>4264137.38</v>
      </c>
      <c r="P30" s="67">
        <v>3819248.43</v>
      </c>
      <c r="Q30" s="55">
        <v>0</v>
      </c>
      <c r="R30" s="55">
        <v>2620231.37</v>
      </c>
      <c r="S30" s="55">
        <v>10945205.5</v>
      </c>
      <c r="T30" s="55">
        <v>4545325.68</v>
      </c>
      <c r="U30" s="55">
        <v>0</v>
      </c>
      <c r="V30" s="55">
        <v>0</v>
      </c>
      <c r="W30" s="55">
        <v>925512.38</v>
      </c>
      <c r="X30" s="56">
        <v>2588253.0099999998</v>
      </c>
      <c r="Y30" s="56">
        <v>32531613.879999999</v>
      </c>
      <c r="Z30" s="57">
        <v>0.1024056691840864</v>
      </c>
      <c r="AA30" s="56">
        <v>2587294.0299999998</v>
      </c>
      <c r="AB30" s="56">
        <v>0</v>
      </c>
      <c r="AC30" s="56">
        <v>0</v>
      </c>
      <c r="AD30" s="56">
        <v>0</v>
      </c>
      <c r="AE30" s="56">
        <v>0</v>
      </c>
      <c r="AF30" s="56">
        <f t="shared" si="8"/>
        <v>0</v>
      </c>
      <c r="AG30" s="56">
        <v>1209771.8600000001</v>
      </c>
      <c r="AH30" s="55">
        <v>96010.67</v>
      </c>
      <c r="AI30" s="55">
        <v>341810.72</v>
      </c>
      <c r="AJ30" s="56">
        <v>0</v>
      </c>
      <c r="AK30" s="55">
        <v>136571.59</v>
      </c>
      <c r="AL30" s="55">
        <v>6558.16</v>
      </c>
      <c r="AM30" s="55">
        <v>96209.32</v>
      </c>
      <c r="AN30" s="55">
        <v>10000</v>
      </c>
      <c r="AO30" s="55">
        <v>0</v>
      </c>
      <c r="AP30" s="55">
        <v>0</v>
      </c>
      <c r="AQ30" s="55">
        <v>41097.71</v>
      </c>
      <c r="AR30" s="55">
        <v>36747.620000000003</v>
      </c>
      <c r="AS30" s="55">
        <v>0</v>
      </c>
      <c r="AT30" s="55">
        <v>22366.76</v>
      </c>
      <c r="AU30" s="55">
        <v>8836.6</v>
      </c>
      <c r="AV30" s="55">
        <v>89086.89</v>
      </c>
      <c r="AW30" s="55">
        <v>2095067.9</v>
      </c>
      <c r="AX30" s="55">
        <v>0</v>
      </c>
      <c r="AY30" s="57">
        <f t="shared" si="9"/>
        <v>0</v>
      </c>
      <c r="AZ30" s="56">
        <v>0</v>
      </c>
      <c r="BA30" s="57">
        <v>7.9982284085679756E-2</v>
      </c>
      <c r="BB30" s="55">
        <v>1170273.8</v>
      </c>
      <c r="BC30" s="55">
        <v>2142379.4900000002</v>
      </c>
      <c r="BD30" s="56">
        <v>266245</v>
      </c>
      <c r="BE30" s="56">
        <v>0</v>
      </c>
      <c r="BF30" s="56">
        <v>1341518.6100000001</v>
      </c>
      <c r="BG30" s="56">
        <v>817751.63500000001</v>
      </c>
      <c r="BH30" s="56">
        <v>0</v>
      </c>
      <c r="BI30" s="56">
        <v>0</v>
      </c>
      <c r="BJ30" s="56">
        <f t="shared" si="10"/>
        <v>0</v>
      </c>
      <c r="BK30" s="56">
        <v>0</v>
      </c>
      <c r="BL30" s="56">
        <v>4293</v>
      </c>
      <c r="BM30" s="56">
        <v>1497</v>
      </c>
      <c r="BN30" s="55">
        <v>37</v>
      </c>
      <c r="BO30" s="55">
        <v>-44</v>
      </c>
      <c r="BP30" s="55">
        <v>-15</v>
      </c>
      <c r="BQ30" s="55">
        <v>-29</v>
      </c>
      <c r="BR30" s="55">
        <v>-267</v>
      </c>
      <c r="BS30" s="55">
        <v>-356</v>
      </c>
      <c r="BT30" s="55">
        <v>25</v>
      </c>
      <c r="BU30" s="55">
        <v>0</v>
      </c>
      <c r="BV30" s="55">
        <v>84</v>
      </c>
      <c r="BW30" s="55">
        <v>-872</v>
      </c>
      <c r="BX30" s="55">
        <v>-2</v>
      </c>
      <c r="BY30" s="55">
        <v>4351</v>
      </c>
      <c r="BZ30" s="55">
        <v>11</v>
      </c>
      <c r="CA30" s="55">
        <v>296</v>
      </c>
      <c r="CB30" s="55">
        <v>208</v>
      </c>
      <c r="CC30" s="55">
        <v>82</v>
      </c>
      <c r="CD30" s="55">
        <v>522</v>
      </c>
      <c r="CE30" s="55">
        <v>28</v>
      </c>
      <c r="CF30" s="55">
        <v>28</v>
      </c>
    </row>
    <row r="31" spans="1:84" s="59" customFormat="1" ht="15.65" customHeight="1" x14ac:dyDescent="0.35">
      <c r="A31" s="29">
        <v>4</v>
      </c>
      <c r="B31" s="30" t="s">
        <v>530</v>
      </c>
      <c r="C31" s="62" t="s">
        <v>447</v>
      </c>
      <c r="D31" s="31" t="s">
        <v>461</v>
      </c>
      <c r="E31" s="31" t="s">
        <v>104</v>
      </c>
      <c r="F31" s="31" t="s">
        <v>148</v>
      </c>
      <c r="G31" s="55">
        <v>12473036.33</v>
      </c>
      <c r="H31" s="55">
        <v>0</v>
      </c>
      <c r="I31" s="55">
        <v>371064.35</v>
      </c>
      <c r="J31" s="55">
        <v>0</v>
      </c>
      <c r="K31" s="56">
        <v>0</v>
      </c>
      <c r="L31" s="56">
        <v>12844100.68</v>
      </c>
      <c r="M31" s="56">
        <v>0</v>
      </c>
      <c r="N31" s="55">
        <v>23839.23</v>
      </c>
      <c r="O31" s="55">
        <v>960918.06</v>
      </c>
      <c r="P31" s="67">
        <v>3301664.38</v>
      </c>
      <c r="Q31" s="55">
        <v>0</v>
      </c>
      <c r="R31" s="55">
        <v>821018.48</v>
      </c>
      <c r="S31" s="55">
        <v>3897947.02</v>
      </c>
      <c r="T31" s="55">
        <v>2039867.5</v>
      </c>
      <c r="U31" s="55">
        <v>0</v>
      </c>
      <c r="V31" s="55">
        <v>0</v>
      </c>
      <c r="W31" s="55">
        <v>432317.55</v>
      </c>
      <c r="X31" s="56">
        <v>1249201.26</v>
      </c>
      <c r="Y31" s="56">
        <v>12726773.48</v>
      </c>
      <c r="Z31" s="57">
        <v>4.0318855545255758E-2</v>
      </c>
      <c r="AA31" s="56">
        <v>1247304.04</v>
      </c>
      <c r="AB31" s="56">
        <v>0</v>
      </c>
      <c r="AC31" s="56">
        <v>0</v>
      </c>
      <c r="AD31" s="56">
        <v>0</v>
      </c>
      <c r="AE31" s="56">
        <v>0</v>
      </c>
      <c r="AF31" s="56">
        <f t="shared" si="8"/>
        <v>0</v>
      </c>
      <c r="AG31" s="56">
        <v>500155.43</v>
      </c>
      <c r="AH31" s="55">
        <v>38109.11</v>
      </c>
      <c r="AI31" s="55">
        <v>92121.3</v>
      </c>
      <c r="AJ31" s="56">
        <v>1000</v>
      </c>
      <c r="AK31" s="55">
        <v>153406.9</v>
      </c>
      <c r="AL31" s="55">
        <v>3883.4</v>
      </c>
      <c r="AM31" s="55">
        <v>139241.4</v>
      </c>
      <c r="AN31" s="55">
        <v>7700</v>
      </c>
      <c r="AO31" s="55">
        <v>0</v>
      </c>
      <c r="AP31" s="55">
        <v>146.97</v>
      </c>
      <c r="AQ31" s="55">
        <v>27732.17</v>
      </c>
      <c r="AR31" s="55">
        <v>5705.58</v>
      </c>
      <c r="AS31" s="55">
        <v>0</v>
      </c>
      <c r="AT31" s="55">
        <v>0</v>
      </c>
      <c r="AU31" s="55">
        <v>21137.66</v>
      </c>
      <c r="AV31" s="55">
        <v>57017.83</v>
      </c>
      <c r="AW31" s="55">
        <v>1047357.75</v>
      </c>
      <c r="AX31" s="55">
        <v>0</v>
      </c>
      <c r="AY31" s="57">
        <f t="shared" si="9"/>
        <v>0</v>
      </c>
      <c r="AZ31" s="56">
        <v>0</v>
      </c>
      <c r="BA31" s="57">
        <v>0.1000000326303868</v>
      </c>
      <c r="BB31" s="55">
        <v>277091.08</v>
      </c>
      <c r="BC31" s="55">
        <v>225807.47</v>
      </c>
      <c r="BD31" s="56">
        <v>266245</v>
      </c>
      <c r="BE31" s="56">
        <v>0</v>
      </c>
      <c r="BF31" s="56">
        <v>337218.9</v>
      </c>
      <c r="BG31" s="56">
        <v>75379.462500000198</v>
      </c>
      <c r="BH31" s="56">
        <v>0</v>
      </c>
      <c r="BI31" s="56">
        <v>0</v>
      </c>
      <c r="BJ31" s="56">
        <f t="shared" si="10"/>
        <v>0</v>
      </c>
      <c r="BK31" s="56">
        <v>0</v>
      </c>
      <c r="BL31" s="56">
        <v>1839</v>
      </c>
      <c r="BM31" s="56">
        <v>664</v>
      </c>
      <c r="BN31" s="55">
        <v>6</v>
      </c>
      <c r="BO31" s="55">
        <v>-7</v>
      </c>
      <c r="BP31" s="55">
        <v>-16</v>
      </c>
      <c r="BQ31" s="55">
        <v>-52</v>
      </c>
      <c r="BR31" s="55">
        <v>-122</v>
      </c>
      <c r="BS31" s="55">
        <v>-245</v>
      </c>
      <c r="BT31" s="55">
        <v>3</v>
      </c>
      <c r="BU31" s="55">
        <v>-2</v>
      </c>
      <c r="BV31" s="55">
        <v>-1</v>
      </c>
      <c r="BW31" s="55">
        <v>-354</v>
      </c>
      <c r="BX31" s="55">
        <v>-8</v>
      </c>
      <c r="BY31" s="55">
        <v>1705</v>
      </c>
      <c r="BZ31" s="55">
        <v>9</v>
      </c>
      <c r="CA31" s="55">
        <v>1</v>
      </c>
      <c r="CB31" s="55">
        <v>88</v>
      </c>
      <c r="CC31" s="55">
        <v>48</v>
      </c>
      <c r="CD31" s="55">
        <v>232</v>
      </c>
      <c r="CE31" s="55">
        <v>4</v>
      </c>
      <c r="CF31" s="55">
        <v>3</v>
      </c>
    </row>
    <row r="32" spans="1:84" s="59" customFormat="1" ht="15.65" customHeight="1" x14ac:dyDescent="0.35">
      <c r="A32" s="29">
        <v>4</v>
      </c>
      <c r="B32" s="47" t="s">
        <v>145</v>
      </c>
      <c r="C32" s="51" t="s">
        <v>146</v>
      </c>
      <c r="D32" s="31" t="s">
        <v>147</v>
      </c>
      <c r="E32" s="31" t="s">
        <v>104</v>
      </c>
      <c r="F32" s="31" t="s">
        <v>148</v>
      </c>
      <c r="G32" s="55">
        <v>27266433.780000001</v>
      </c>
      <c r="H32" s="55">
        <v>0</v>
      </c>
      <c r="I32" s="55">
        <v>466701.94</v>
      </c>
      <c r="J32" s="55">
        <v>0</v>
      </c>
      <c r="K32" s="56">
        <v>25424.18</v>
      </c>
      <c r="L32" s="56">
        <v>27758559.899999999</v>
      </c>
      <c r="M32" s="56">
        <v>0</v>
      </c>
      <c r="N32" s="55">
        <v>70898.03</v>
      </c>
      <c r="O32" s="55">
        <v>1836212.56</v>
      </c>
      <c r="P32" s="67">
        <v>7229969.9500000002</v>
      </c>
      <c r="Q32" s="55">
        <v>126985.49</v>
      </c>
      <c r="R32" s="55">
        <v>1834574.67</v>
      </c>
      <c r="S32" s="55">
        <v>8901480.7699999996</v>
      </c>
      <c r="T32" s="55">
        <v>5274715.68</v>
      </c>
      <c r="U32" s="55">
        <v>0</v>
      </c>
      <c r="V32" s="55">
        <v>0</v>
      </c>
      <c r="W32" s="55">
        <v>657096.94999999995</v>
      </c>
      <c r="X32" s="56">
        <v>1411026.24</v>
      </c>
      <c r="Y32" s="56">
        <v>27342960.34</v>
      </c>
      <c r="Z32" s="57">
        <v>9.1885715242956481E-2</v>
      </c>
      <c r="AA32" s="56">
        <v>1362480.79</v>
      </c>
      <c r="AB32" s="56">
        <v>0</v>
      </c>
      <c r="AC32" s="56">
        <v>0</v>
      </c>
      <c r="AD32" s="56">
        <v>0</v>
      </c>
      <c r="AE32" s="56">
        <v>693.59</v>
      </c>
      <c r="AF32" s="56">
        <f t="shared" si="8"/>
        <v>693.59</v>
      </c>
      <c r="AG32" s="56">
        <v>950752.42</v>
      </c>
      <c r="AH32" s="55">
        <v>71556.929999999993</v>
      </c>
      <c r="AI32" s="55">
        <v>272381.61</v>
      </c>
      <c r="AJ32" s="56">
        <v>0</v>
      </c>
      <c r="AK32" s="55">
        <v>153502.56</v>
      </c>
      <c r="AL32" s="55">
        <v>44342</v>
      </c>
      <c r="AM32" s="55">
        <v>71216.66</v>
      </c>
      <c r="AN32" s="55">
        <v>10860</v>
      </c>
      <c r="AO32" s="55">
        <v>2500</v>
      </c>
      <c r="AP32" s="55">
        <v>0</v>
      </c>
      <c r="AQ32" s="55">
        <v>50256.87</v>
      </c>
      <c r="AR32" s="55">
        <v>7678.11</v>
      </c>
      <c r="AS32" s="55">
        <v>0</v>
      </c>
      <c r="AT32" s="55">
        <v>9628.7900000000009</v>
      </c>
      <c r="AU32" s="55">
        <v>39959.61</v>
      </c>
      <c r="AV32" s="55">
        <v>55354.07</v>
      </c>
      <c r="AW32" s="55">
        <v>1739989.63</v>
      </c>
      <c r="AX32" s="55">
        <v>0</v>
      </c>
      <c r="AY32" s="57">
        <f t="shared" si="9"/>
        <v>0</v>
      </c>
      <c r="AZ32" s="56">
        <v>0</v>
      </c>
      <c r="BA32" s="57">
        <v>4.9969159919966623E-2</v>
      </c>
      <c r="BB32" s="55">
        <v>1029056.98</v>
      </c>
      <c r="BC32" s="55">
        <v>1476338.79</v>
      </c>
      <c r="BD32" s="56">
        <v>269444</v>
      </c>
      <c r="BE32" s="56">
        <v>0</v>
      </c>
      <c r="BF32" s="56">
        <v>1143055.08</v>
      </c>
      <c r="BG32" s="56">
        <v>708057.67249999999</v>
      </c>
      <c r="BH32" s="56">
        <v>0</v>
      </c>
      <c r="BI32" s="56">
        <v>0</v>
      </c>
      <c r="BJ32" s="56">
        <f t="shared" si="10"/>
        <v>0</v>
      </c>
      <c r="BK32" s="56">
        <v>0</v>
      </c>
      <c r="BL32" s="56">
        <v>2953</v>
      </c>
      <c r="BM32" s="56">
        <v>1224</v>
      </c>
      <c r="BN32" s="55">
        <v>0</v>
      </c>
      <c r="BO32" s="55">
        <v>0</v>
      </c>
      <c r="BP32" s="55">
        <v>-11</v>
      </c>
      <c r="BQ32" s="55">
        <v>-68</v>
      </c>
      <c r="BR32" s="55">
        <v>-172</v>
      </c>
      <c r="BS32" s="55">
        <v>-475</v>
      </c>
      <c r="BT32" s="55">
        <v>38</v>
      </c>
      <c r="BU32" s="55">
        <v>0</v>
      </c>
      <c r="BV32" s="55">
        <v>0</v>
      </c>
      <c r="BW32" s="55">
        <v>-775</v>
      </c>
      <c r="BX32" s="55">
        <v>0</v>
      </c>
      <c r="BY32" s="55">
        <v>2714</v>
      </c>
      <c r="BZ32" s="55">
        <v>3</v>
      </c>
      <c r="CA32" s="55">
        <v>123</v>
      </c>
      <c r="CB32" s="55">
        <v>211</v>
      </c>
      <c r="CC32" s="55">
        <v>58</v>
      </c>
      <c r="CD32" s="55">
        <v>501</v>
      </c>
      <c r="CE32" s="55">
        <v>2</v>
      </c>
      <c r="CF32" s="55">
        <v>5</v>
      </c>
    </row>
    <row r="33" spans="1:84" s="46" customFormat="1" ht="15.65" customHeight="1" x14ac:dyDescent="0.35">
      <c r="A33" s="35">
        <v>4</v>
      </c>
      <c r="B33" s="47" t="s">
        <v>150</v>
      </c>
      <c r="C33" s="53" t="s">
        <v>151</v>
      </c>
      <c r="D33" s="38" t="s">
        <v>155</v>
      </c>
      <c r="E33" s="38" t="s">
        <v>86</v>
      </c>
      <c r="F33" s="38" t="s">
        <v>152</v>
      </c>
      <c r="G33" s="55">
        <v>16453613.380000001</v>
      </c>
      <c r="H33" s="55">
        <v>0</v>
      </c>
      <c r="I33" s="55">
        <v>1210404.47</v>
      </c>
      <c r="J33" s="55">
        <v>0</v>
      </c>
      <c r="K33" s="56">
        <v>0</v>
      </c>
      <c r="L33" s="56">
        <v>17664017.850000001</v>
      </c>
      <c r="M33" s="56">
        <v>0</v>
      </c>
      <c r="N33" s="55">
        <v>0</v>
      </c>
      <c r="O33" s="55">
        <v>3458411.62</v>
      </c>
      <c r="P33" s="67">
        <v>1454480.05</v>
      </c>
      <c r="Q33" s="55">
        <v>0</v>
      </c>
      <c r="R33" s="55">
        <v>1840355.97</v>
      </c>
      <c r="S33" s="55">
        <v>5609485.8700000001</v>
      </c>
      <c r="T33" s="55">
        <v>2046821.34</v>
      </c>
      <c r="U33" s="55">
        <v>0</v>
      </c>
      <c r="V33" s="55">
        <v>0</v>
      </c>
      <c r="W33" s="55">
        <v>1518373.36</v>
      </c>
      <c r="X33" s="56">
        <v>1400505.69</v>
      </c>
      <c r="Y33" s="56">
        <v>17328433.899999999</v>
      </c>
      <c r="Z33" s="57">
        <v>0.12788981431627572</v>
      </c>
      <c r="AA33" s="56">
        <v>1400200.39</v>
      </c>
      <c r="AB33" s="56">
        <v>0</v>
      </c>
      <c r="AC33" s="56">
        <v>0</v>
      </c>
      <c r="AD33" s="56">
        <v>0</v>
      </c>
      <c r="AE33" s="56">
        <v>0</v>
      </c>
      <c r="AF33" s="56">
        <f t="shared" si="8"/>
        <v>0</v>
      </c>
      <c r="AG33" s="56">
        <v>511633</v>
      </c>
      <c r="AH33" s="55">
        <v>39592.160000000003</v>
      </c>
      <c r="AI33" s="55">
        <v>96318.05</v>
      </c>
      <c r="AJ33" s="56">
        <v>0</v>
      </c>
      <c r="AK33" s="55">
        <v>96628.72</v>
      </c>
      <c r="AL33" s="55">
        <v>38836.79</v>
      </c>
      <c r="AM33" s="55">
        <v>62881.02</v>
      </c>
      <c r="AN33" s="55">
        <v>8480</v>
      </c>
      <c r="AO33" s="55">
        <v>0</v>
      </c>
      <c r="AP33" s="55">
        <v>0</v>
      </c>
      <c r="AQ33" s="55">
        <v>33531.120000000003</v>
      </c>
      <c r="AR33" s="55">
        <v>0</v>
      </c>
      <c r="AS33" s="55">
        <v>0</v>
      </c>
      <c r="AT33" s="55">
        <v>3474.68</v>
      </c>
      <c r="AU33" s="55">
        <v>405.95</v>
      </c>
      <c r="AV33" s="55">
        <v>30529.9</v>
      </c>
      <c r="AW33" s="55">
        <v>922311.39</v>
      </c>
      <c r="AX33" s="55">
        <v>0</v>
      </c>
      <c r="AY33" s="57">
        <f t="shared" si="9"/>
        <v>0</v>
      </c>
      <c r="AZ33" s="56">
        <v>0</v>
      </c>
      <c r="BA33" s="57">
        <v>8.5099871843469788E-2</v>
      </c>
      <c r="BB33" s="55">
        <v>1322014.68</v>
      </c>
      <c r="BC33" s="55">
        <v>782234.88</v>
      </c>
      <c r="BD33" s="56">
        <v>269444</v>
      </c>
      <c r="BE33" s="56">
        <v>0</v>
      </c>
      <c r="BF33" s="56">
        <v>331564.96999999997</v>
      </c>
      <c r="BG33" s="56">
        <v>100987.1225</v>
      </c>
      <c r="BH33" s="56">
        <v>0</v>
      </c>
      <c r="BI33" s="56">
        <v>0</v>
      </c>
      <c r="BJ33" s="56">
        <f t="shared" si="10"/>
        <v>0</v>
      </c>
      <c r="BK33" s="56">
        <v>0</v>
      </c>
      <c r="BL33" s="56">
        <v>1700</v>
      </c>
      <c r="BM33" s="56">
        <v>934</v>
      </c>
      <c r="BN33" s="55">
        <v>4</v>
      </c>
      <c r="BO33" s="55">
        <v>-1</v>
      </c>
      <c r="BP33" s="55">
        <v>-25</v>
      </c>
      <c r="BQ33" s="55">
        <v>-20</v>
      </c>
      <c r="BR33" s="55">
        <v>-365</v>
      </c>
      <c r="BS33" s="55">
        <v>-153</v>
      </c>
      <c r="BT33" s="55">
        <v>0</v>
      </c>
      <c r="BU33" s="55">
        <v>-1</v>
      </c>
      <c r="BV33" s="55">
        <v>25</v>
      </c>
      <c r="BW33" s="55">
        <v>-308</v>
      </c>
      <c r="BX33" s="55">
        <v>-1</v>
      </c>
      <c r="BY33" s="55">
        <v>1789</v>
      </c>
      <c r="BZ33" s="55">
        <v>52</v>
      </c>
      <c r="CA33" s="55">
        <v>63</v>
      </c>
      <c r="CB33" s="55">
        <v>114</v>
      </c>
      <c r="CC33" s="55">
        <v>42</v>
      </c>
      <c r="CD33" s="55">
        <v>162</v>
      </c>
      <c r="CE33" s="55">
        <v>3</v>
      </c>
      <c r="CF33" s="55">
        <v>4</v>
      </c>
    </row>
    <row r="34" spans="1:84" s="59" customFormat="1" ht="15.65" customHeight="1" x14ac:dyDescent="0.35">
      <c r="A34" s="29">
        <v>4</v>
      </c>
      <c r="B34" s="47" t="s">
        <v>157</v>
      </c>
      <c r="C34" s="51" t="s">
        <v>158</v>
      </c>
      <c r="D34" s="31" t="s">
        <v>159</v>
      </c>
      <c r="E34" s="31" t="s">
        <v>104</v>
      </c>
      <c r="F34" s="31" t="s">
        <v>148</v>
      </c>
      <c r="G34" s="55">
        <v>14843114.73</v>
      </c>
      <c r="H34" s="55">
        <v>0</v>
      </c>
      <c r="I34" s="55">
        <v>651794.54</v>
      </c>
      <c r="J34" s="55">
        <v>0</v>
      </c>
      <c r="K34" s="56">
        <v>0</v>
      </c>
      <c r="L34" s="56">
        <v>15494909.27</v>
      </c>
      <c r="M34" s="56">
        <v>0</v>
      </c>
      <c r="N34" s="55">
        <v>215896.42</v>
      </c>
      <c r="O34" s="55">
        <v>2104745.81</v>
      </c>
      <c r="P34" s="67">
        <v>1403213.41</v>
      </c>
      <c r="Q34" s="55">
        <v>60460.52</v>
      </c>
      <c r="R34" s="55">
        <v>1240060.9099999999</v>
      </c>
      <c r="S34" s="55">
        <v>7335394.0800000001</v>
      </c>
      <c r="T34" s="55">
        <v>1058084.06</v>
      </c>
      <c r="U34" s="55">
        <v>0</v>
      </c>
      <c r="V34" s="55">
        <v>0</v>
      </c>
      <c r="W34" s="55">
        <v>1165403.8899999999</v>
      </c>
      <c r="X34" s="56">
        <v>891183.17999999993</v>
      </c>
      <c r="Y34" s="56">
        <v>15474442.279999999</v>
      </c>
      <c r="Z34" s="57">
        <v>7.7353829764542956E-2</v>
      </c>
      <c r="AA34" s="56">
        <v>887593.45</v>
      </c>
      <c r="AB34" s="56">
        <v>0</v>
      </c>
      <c r="AC34" s="56">
        <v>0</v>
      </c>
      <c r="AD34" s="56">
        <v>0</v>
      </c>
      <c r="AE34" s="56">
        <v>0</v>
      </c>
      <c r="AF34" s="56">
        <f t="shared" si="8"/>
        <v>0</v>
      </c>
      <c r="AG34" s="56">
        <v>542639.72</v>
      </c>
      <c r="AH34" s="55">
        <v>41811.879999999997</v>
      </c>
      <c r="AI34" s="55">
        <v>108491.6</v>
      </c>
      <c r="AJ34" s="56">
        <v>0</v>
      </c>
      <c r="AK34" s="55">
        <v>60968.639999999999</v>
      </c>
      <c r="AL34" s="55">
        <v>45313.85</v>
      </c>
      <c r="AM34" s="55">
        <v>38864.559999999998</v>
      </c>
      <c r="AN34" s="55">
        <v>7850</v>
      </c>
      <c r="AO34" s="55">
        <v>4000</v>
      </c>
      <c r="AP34" s="55">
        <v>0</v>
      </c>
      <c r="AQ34" s="55">
        <v>33666.660000000003</v>
      </c>
      <c r="AR34" s="55">
        <v>5378.91</v>
      </c>
      <c r="AS34" s="55">
        <v>0</v>
      </c>
      <c r="AT34" s="55">
        <v>37737.31</v>
      </c>
      <c r="AU34" s="55">
        <v>0</v>
      </c>
      <c r="AV34" s="55">
        <v>47005.19</v>
      </c>
      <c r="AW34" s="55">
        <v>973728.32</v>
      </c>
      <c r="AX34" s="55">
        <v>0</v>
      </c>
      <c r="AY34" s="57">
        <f t="shared" si="9"/>
        <v>0</v>
      </c>
      <c r="AZ34" s="56">
        <v>0</v>
      </c>
      <c r="BA34" s="57">
        <v>5.9798328460403942E-2</v>
      </c>
      <c r="BB34" s="55">
        <v>644089.35</v>
      </c>
      <c r="BC34" s="55">
        <v>504082.42</v>
      </c>
      <c r="BD34" s="56">
        <v>269444</v>
      </c>
      <c r="BE34" s="56">
        <v>0</v>
      </c>
      <c r="BF34" s="56">
        <v>1018191.17</v>
      </c>
      <c r="BG34" s="56">
        <v>774759.09</v>
      </c>
      <c r="BH34" s="56">
        <v>0</v>
      </c>
      <c r="BI34" s="56">
        <v>0</v>
      </c>
      <c r="BJ34" s="56">
        <f t="shared" si="10"/>
        <v>0</v>
      </c>
      <c r="BK34" s="56">
        <v>0</v>
      </c>
      <c r="BL34" s="56">
        <v>1138</v>
      </c>
      <c r="BM34" s="56">
        <v>651</v>
      </c>
      <c r="BN34" s="55">
        <v>0</v>
      </c>
      <c r="BO34" s="55">
        <v>0</v>
      </c>
      <c r="BP34" s="55">
        <v>-24</v>
      </c>
      <c r="BQ34" s="55">
        <v>-26</v>
      </c>
      <c r="BR34" s="55">
        <v>-239</v>
      </c>
      <c r="BS34" s="55">
        <v>-157</v>
      </c>
      <c r="BT34" s="55">
        <v>0</v>
      </c>
      <c r="BU34" s="55">
        <v>0</v>
      </c>
      <c r="BV34" s="55">
        <v>-23</v>
      </c>
      <c r="BW34" s="55">
        <v>-229</v>
      </c>
      <c r="BX34" s="55">
        <v>-1</v>
      </c>
      <c r="BY34" s="55">
        <v>1090</v>
      </c>
      <c r="BZ34" s="55">
        <v>0</v>
      </c>
      <c r="CA34" s="55">
        <v>22</v>
      </c>
      <c r="CB34" s="55">
        <v>134</v>
      </c>
      <c r="CC34" s="55">
        <v>28</v>
      </c>
      <c r="CD34" s="55">
        <v>67</v>
      </c>
      <c r="CE34" s="55">
        <v>0</v>
      </c>
      <c r="CF34" s="55">
        <v>3</v>
      </c>
    </row>
    <row r="35" spans="1:84" s="59" customFormat="1" ht="15.65" customHeight="1" x14ac:dyDescent="0.35">
      <c r="A35" s="35">
        <v>4</v>
      </c>
      <c r="B35" s="47" t="s">
        <v>509</v>
      </c>
      <c r="C35" s="53" t="s">
        <v>510</v>
      </c>
      <c r="D35" s="38" t="s">
        <v>161</v>
      </c>
      <c r="E35" s="38" t="s">
        <v>86</v>
      </c>
      <c r="F35" s="38" t="s">
        <v>483</v>
      </c>
      <c r="G35" s="55">
        <v>31735341.079999998</v>
      </c>
      <c r="H35" s="55">
        <v>0</v>
      </c>
      <c r="I35" s="55">
        <v>1345998.27</v>
      </c>
      <c r="J35" s="55">
        <v>0</v>
      </c>
      <c r="K35" s="56">
        <v>0</v>
      </c>
      <c r="L35" s="56">
        <v>33081339.350000001</v>
      </c>
      <c r="M35" s="56">
        <v>0</v>
      </c>
      <c r="N35" s="55">
        <v>9498.81</v>
      </c>
      <c r="O35" s="55">
        <v>6380919.6399999997</v>
      </c>
      <c r="P35" s="67">
        <v>2965397.87</v>
      </c>
      <c r="Q35" s="55">
        <v>0</v>
      </c>
      <c r="R35" s="55">
        <v>3519514.12</v>
      </c>
      <c r="S35" s="55">
        <v>10832178.130000001</v>
      </c>
      <c r="T35" s="55">
        <v>4321261.38</v>
      </c>
      <c r="U35" s="55">
        <v>0</v>
      </c>
      <c r="V35" s="55">
        <v>0</v>
      </c>
      <c r="W35" s="55">
        <v>1909843.32</v>
      </c>
      <c r="X35" s="56">
        <v>2856088.1</v>
      </c>
      <c r="Y35" s="56">
        <v>32794701.370000001</v>
      </c>
      <c r="Z35" s="57">
        <v>0.13077220092067782</v>
      </c>
      <c r="AA35" s="56">
        <v>2856088.1</v>
      </c>
      <c r="AB35" s="56">
        <v>0</v>
      </c>
      <c r="AC35" s="56">
        <v>0</v>
      </c>
      <c r="AD35" s="56">
        <v>0</v>
      </c>
      <c r="AE35" s="56">
        <v>0</v>
      </c>
      <c r="AF35" s="56">
        <f t="shared" si="8"/>
        <v>0</v>
      </c>
      <c r="AG35" s="56">
        <v>1375408.04</v>
      </c>
      <c r="AH35" s="55">
        <v>105795.41</v>
      </c>
      <c r="AI35" s="55">
        <v>297850.36</v>
      </c>
      <c r="AJ35" s="56">
        <v>0</v>
      </c>
      <c r="AK35" s="55">
        <v>170683.51</v>
      </c>
      <c r="AL35" s="55">
        <v>49794</v>
      </c>
      <c r="AM35" s="55">
        <v>213876.98</v>
      </c>
      <c r="AN35" s="55">
        <v>11200</v>
      </c>
      <c r="AO35" s="55">
        <v>0</v>
      </c>
      <c r="AP35" s="55">
        <v>0</v>
      </c>
      <c r="AQ35" s="55">
        <v>49803.49</v>
      </c>
      <c r="AR35" s="55">
        <v>34809.89</v>
      </c>
      <c r="AS35" s="55">
        <v>0</v>
      </c>
      <c r="AT35" s="55">
        <v>7894.87</v>
      </c>
      <c r="AU35" s="55">
        <v>0</v>
      </c>
      <c r="AV35" s="55">
        <v>73540.319999999992</v>
      </c>
      <c r="AW35" s="55">
        <v>2390656.87</v>
      </c>
      <c r="AX35" s="55">
        <v>0</v>
      </c>
      <c r="AY35" s="57">
        <f t="shared" si="9"/>
        <v>0</v>
      </c>
      <c r="AZ35" s="56">
        <v>0</v>
      </c>
      <c r="BA35" s="57">
        <v>8.9997082205615295E-2</v>
      </c>
      <c r="BB35" s="55">
        <v>2235816.9</v>
      </c>
      <c r="BC35" s="55">
        <v>1914283.5</v>
      </c>
      <c r="BD35" s="56">
        <v>266120</v>
      </c>
      <c r="BE35" s="56">
        <v>0</v>
      </c>
      <c r="BF35" s="56">
        <v>1927864.22</v>
      </c>
      <c r="BG35" s="56">
        <v>1330200.0024999999</v>
      </c>
      <c r="BH35" s="56">
        <v>0</v>
      </c>
      <c r="BI35" s="56">
        <v>0</v>
      </c>
      <c r="BJ35" s="56">
        <f t="shared" si="10"/>
        <v>0</v>
      </c>
      <c r="BK35" s="56">
        <v>0</v>
      </c>
      <c r="BL35" s="56">
        <v>2798</v>
      </c>
      <c r="BM35" s="56">
        <v>1858</v>
      </c>
      <c r="BN35" s="55">
        <v>0</v>
      </c>
      <c r="BO35" s="55">
        <v>-1</v>
      </c>
      <c r="BP35" s="55">
        <v>-42</v>
      </c>
      <c r="BQ35" s="55">
        <v>-34</v>
      </c>
      <c r="BR35" s="55">
        <v>-646</v>
      </c>
      <c r="BS35" s="55">
        <v>-343</v>
      </c>
      <c r="BT35" s="55">
        <v>0</v>
      </c>
      <c r="BU35" s="55">
        <v>0</v>
      </c>
      <c r="BV35" s="55">
        <v>1310</v>
      </c>
      <c r="BW35" s="55">
        <v>-664</v>
      </c>
      <c r="BX35" s="55">
        <v>-3</v>
      </c>
      <c r="BY35" s="55">
        <v>4233</v>
      </c>
      <c r="BZ35" s="55">
        <v>102</v>
      </c>
      <c r="CA35" s="55">
        <v>118</v>
      </c>
      <c r="CB35" s="55">
        <v>208</v>
      </c>
      <c r="CC35" s="55">
        <v>84</v>
      </c>
      <c r="CD35" s="55">
        <v>398</v>
      </c>
      <c r="CE35" s="55">
        <v>1</v>
      </c>
      <c r="CF35" s="55">
        <v>10</v>
      </c>
    </row>
    <row r="36" spans="1:84" s="59" customFormat="1" ht="15.65" customHeight="1" x14ac:dyDescent="0.35">
      <c r="A36" s="29">
        <v>4</v>
      </c>
      <c r="B36" s="47" t="s">
        <v>162</v>
      </c>
      <c r="C36" s="51" t="s">
        <v>163</v>
      </c>
      <c r="D36" s="31" t="s">
        <v>164</v>
      </c>
      <c r="E36" s="31" t="s">
        <v>86</v>
      </c>
      <c r="F36" s="31" t="s">
        <v>156</v>
      </c>
      <c r="G36" s="55">
        <v>12903534.619999999</v>
      </c>
      <c r="H36" s="55">
        <v>0</v>
      </c>
      <c r="I36" s="55">
        <v>234868.82</v>
      </c>
      <c r="J36" s="55">
        <v>0</v>
      </c>
      <c r="K36" s="56">
        <v>0</v>
      </c>
      <c r="L36" s="56">
        <v>13138403.439999999</v>
      </c>
      <c r="M36" s="56">
        <v>0</v>
      </c>
      <c r="N36" s="55">
        <v>802743.47</v>
      </c>
      <c r="O36" s="55">
        <v>1480243.69</v>
      </c>
      <c r="P36" s="67">
        <v>3878270.28</v>
      </c>
      <c r="Q36" s="55">
        <v>0</v>
      </c>
      <c r="R36" s="55">
        <v>891955.33</v>
      </c>
      <c r="S36" s="55">
        <v>3202100.41</v>
      </c>
      <c r="T36" s="55">
        <v>1172449.8600000001</v>
      </c>
      <c r="U36" s="55">
        <v>0</v>
      </c>
      <c r="V36" s="55">
        <v>0</v>
      </c>
      <c r="W36" s="55">
        <v>315096.08</v>
      </c>
      <c r="X36" s="56">
        <v>1161906.07</v>
      </c>
      <c r="Y36" s="56">
        <v>12904765.189999999</v>
      </c>
      <c r="Z36" s="57">
        <v>0.12032136199282738</v>
      </c>
      <c r="AA36" s="56">
        <v>1161906.07</v>
      </c>
      <c r="AB36" s="56">
        <v>0</v>
      </c>
      <c r="AC36" s="56">
        <v>0</v>
      </c>
      <c r="AD36" s="56">
        <v>0</v>
      </c>
      <c r="AE36" s="56">
        <v>334.62</v>
      </c>
      <c r="AF36" s="56">
        <f t="shared" si="8"/>
        <v>334.62</v>
      </c>
      <c r="AG36" s="56">
        <v>613502.78</v>
      </c>
      <c r="AH36" s="55">
        <v>51029.98</v>
      </c>
      <c r="AI36" s="55">
        <v>181134.32</v>
      </c>
      <c r="AJ36" s="56">
        <v>0</v>
      </c>
      <c r="AK36" s="55">
        <v>67725.850000000006</v>
      </c>
      <c r="AL36" s="55">
        <v>1866.28</v>
      </c>
      <c r="AM36" s="55">
        <v>45543.06</v>
      </c>
      <c r="AN36" s="55">
        <v>7500</v>
      </c>
      <c r="AO36" s="55">
        <v>0</v>
      </c>
      <c r="AP36" s="55">
        <v>0</v>
      </c>
      <c r="AQ36" s="55">
        <v>38521.07</v>
      </c>
      <c r="AR36" s="55">
        <v>4179.6899999999996</v>
      </c>
      <c r="AS36" s="55">
        <v>0</v>
      </c>
      <c r="AT36" s="55">
        <v>21792.53</v>
      </c>
      <c r="AU36" s="55">
        <v>4951.1899999999996</v>
      </c>
      <c r="AV36" s="55">
        <v>72776.600000000006</v>
      </c>
      <c r="AW36" s="55">
        <v>1110523.3500000001</v>
      </c>
      <c r="AX36" s="55">
        <v>0</v>
      </c>
      <c r="AY36" s="57">
        <f t="shared" si="9"/>
        <v>0</v>
      </c>
      <c r="AZ36" s="56">
        <v>0</v>
      </c>
      <c r="BA36" s="57">
        <v>9.0045565359981969E-2</v>
      </c>
      <c r="BB36" s="55">
        <v>723847.6</v>
      </c>
      <c r="BC36" s="55">
        <v>828723.26</v>
      </c>
      <c r="BD36" s="56">
        <v>269444</v>
      </c>
      <c r="BE36" s="56">
        <v>0</v>
      </c>
      <c r="BF36" s="56">
        <v>590887.74</v>
      </c>
      <c r="BG36" s="56">
        <v>313256.90250000003</v>
      </c>
      <c r="BH36" s="56">
        <v>0</v>
      </c>
      <c r="BI36" s="56">
        <v>0</v>
      </c>
      <c r="BJ36" s="56">
        <f t="shared" si="10"/>
        <v>0</v>
      </c>
      <c r="BK36" s="56">
        <v>0</v>
      </c>
      <c r="BL36" s="56">
        <v>1617</v>
      </c>
      <c r="BM36" s="56">
        <v>567</v>
      </c>
      <c r="BN36" s="55">
        <v>13</v>
      </c>
      <c r="BO36" s="55">
        <v>3</v>
      </c>
      <c r="BP36" s="55">
        <v>-13</v>
      </c>
      <c r="BQ36" s="55">
        <v>-12</v>
      </c>
      <c r="BR36" s="55">
        <v>-205</v>
      </c>
      <c r="BS36" s="55">
        <v>-195</v>
      </c>
      <c r="BT36" s="55">
        <v>0</v>
      </c>
      <c r="BU36" s="55">
        <v>0</v>
      </c>
      <c r="BV36" s="55">
        <v>-4</v>
      </c>
      <c r="BW36" s="55">
        <v>-349</v>
      </c>
      <c r="BX36" s="55">
        <v>0</v>
      </c>
      <c r="BY36" s="55">
        <v>1422</v>
      </c>
      <c r="BZ36" s="55">
        <v>17</v>
      </c>
      <c r="CA36" s="55">
        <v>30</v>
      </c>
      <c r="CB36" s="55">
        <v>58</v>
      </c>
      <c r="CC36" s="55">
        <v>27</v>
      </c>
      <c r="CD36" s="55">
        <v>262</v>
      </c>
      <c r="CE36" s="55">
        <v>0</v>
      </c>
      <c r="CF36" s="55">
        <v>4</v>
      </c>
    </row>
    <row r="37" spans="1:84" s="46" customFormat="1" ht="15.65" customHeight="1" x14ac:dyDescent="0.35">
      <c r="A37" s="35">
        <v>4</v>
      </c>
      <c r="B37" s="47" t="s">
        <v>528</v>
      </c>
      <c r="C37" s="53" t="s">
        <v>529</v>
      </c>
      <c r="D37" s="38" t="s">
        <v>168</v>
      </c>
      <c r="E37" s="38" t="s">
        <v>169</v>
      </c>
      <c r="F37" s="38" t="s">
        <v>170</v>
      </c>
      <c r="G37" s="55">
        <v>8197307.2699999996</v>
      </c>
      <c r="H37" s="55">
        <v>0</v>
      </c>
      <c r="I37" s="55">
        <v>167748.32999999999</v>
      </c>
      <c r="J37" s="55">
        <v>0</v>
      </c>
      <c r="K37" s="56">
        <v>0</v>
      </c>
      <c r="L37" s="56">
        <v>8365055.5999999996</v>
      </c>
      <c r="M37" s="56">
        <v>0</v>
      </c>
      <c r="N37" s="55">
        <v>2335727.69</v>
      </c>
      <c r="O37" s="55">
        <v>331594.93</v>
      </c>
      <c r="P37" s="67">
        <v>1530110.54</v>
      </c>
      <c r="Q37" s="55">
        <v>3861.27</v>
      </c>
      <c r="R37" s="55">
        <v>445230.76</v>
      </c>
      <c r="S37" s="55">
        <v>1940472.68</v>
      </c>
      <c r="T37" s="55">
        <v>618694.68999999994</v>
      </c>
      <c r="U37" s="55">
        <v>0</v>
      </c>
      <c r="V37" s="55">
        <v>0</v>
      </c>
      <c r="W37" s="55">
        <v>232287.63</v>
      </c>
      <c r="X37" s="56">
        <v>842346.67</v>
      </c>
      <c r="Y37" s="56">
        <v>8280326.8600000003</v>
      </c>
      <c r="Z37" s="57">
        <v>7.832762379785746E-2</v>
      </c>
      <c r="AA37" s="56">
        <v>817776.16</v>
      </c>
      <c r="AB37" s="56">
        <v>0</v>
      </c>
      <c r="AC37" s="56">
        <v>0</v>
      </c>
      <c r="AD37" s="56">
        <v>0</v>
      </c>
      <c r="AE37" s="56">
        <v>0</v>
      </c>
      <c r="AF37" s="56">
        <f t="shared" si="8"/>
        <v>0</v>
      </c>
      <c r="AG37" s="56">
        <v>255001.66</v>
      </c>
      <c r="AH37" s="55">
        <v>21653.97</v>
      </c>
      <c r="AI37" s="55">
        <v>52773.33</v>
      </c>
      <c r="AJ37" s="56">
        <v>0</v>
      </c>
      <c r="AK37" s="55">
        <v>0</v>
      </c>
      <c r="AL37" s="55">
        <v>23652.880000000001</v>
      </c>
      <c r="AM37" s="55">
        <v>30916.32</v>
      </c>
      <c r="AN37" s="55">
        <v>6350</v>
      </c>
      <c r="AO37" s="55">
        <v>0</v>
      </c>
      <c r="AP37" s="55">
        <v>0</v>
      </c>
      <c r="AQ37" s="55">
        <v>20641.419999999998</v>
      </c>
      <c r="AR37" s="55">
        <v>15349.54</v>
      </c>
      <c r="AS37" s="55">
        <v>0</v>
      </c>
      <c r="AT37" s="55">
        <v>22572.54</v>
      </c>
      <c r="AU37" s="55">
        <v>14902.41</v>
      </c>
      <c r="AV37" s="55">
        <v>53721.51</v>
      </c>
      <c r="AW37" s="55">
        <v>517535.58</v>
      </c>
      <c r="AX37" s="55">
        <v>0</v>
      </c>
      <c r="AY37" s="57">
        <f t="shared" si="9"/>
        <v>0</v>
      </c>
      <c r="AZ37" s="56">
        <v>0</v>
      </c>
      <c r="BA37" s="57">
        <v>9.9761559871355182E-2</v>
      </c>
      <c r="BB37" s="55">
        <v>152135.12</v>
      </c>
      <c r="BC37" s="55">
        <v>489940.47999999998</v>
      </c>
      <c r="BD37" s="56">
        <v>266244.96000000002</v>
      </c>
      <c r="BE37" s="56">
        <v>0</v>
      </c>
      <c r="BF37" s="56">
        <v>136988.67000000001</v>
      </c>
      <c r="BG37" s="56">
        <v>7604.7750000002998</v>
      </c>
      <c r="BH37" s="56">
        <v>0</v>
      </c>
      <c r="BI37" s="56">
        <v>0</v>
      </c>
      <c r="BJ37" s="56">
        <f t="shared" si="10"/>
        <v>0</v>
      </c>
      <c r="BK37" s="56">
        <v>0</v>
      </c>
      <c r="BL37" s="56">
        <v>779</v>
      </c>
      <c r="BM37" s="56">
        <v>303</v>
      </c>
      <c r="BN37" s="55">
        <v>0</v>
      </c>
      <c r="BO37" s="55">
        <v>0</v>
      </c>
      <c r="BP37" s="55">
        <v>-4</v>
      </c>
      <c r="BQ37" s="55">
        <v>-18</v>
      </c>
      <c r="BR37" s="55">
        <v>-54</v>
      </c>
      <c r="BS37" s="55">
        <v>-35</v>
      </c>
      <c r="BT37" s="55">
        <v>0</v>
      </c>
      <c r="BU37" s="55">
        <v>-2</v>
      </c>
      <c r="BV37" s="55">
        <v>0</v>
      </c>
      <c r="BW37" s="55">
        <v>-166</v>
      </c>
      <c r="BX37" s="55">
        <v>-4</v>
      </c>
      <c r="BY37" s="55">
        <v>799</v>
      </c>
      <c r="BZ37" s="55">
        <v>23</v>
      </c>
      <c r="CA37" s="55">
        <v>6</v>
      </c>
      <c r="CB37" s="55">
        <v>15</v>
      </c>
      <c r="CC37" s="55">
        <v>14</v>
      </c>
      <c r="CD37" s="55">
        <v>115</v>
      </c>
      <c r="CE37" s="55">
        <v>0</v>
      </c>
      <c r="CF37" s="55">
        <v>3</v>
      </c>
    </row>
    <row r="38" spans="1:84" s="59" customFormat="1" ht="15.65" customHeight="1" x14ac:dyDescent="0.35">
      <c r="A38" s="35">
        <v>4</v>
      </c>
      <c r="B38" s="43" t="s">
        <v>520</v>
      </c>
      <c r="C38" s="53" t="s">
        <v>521</v>
      </c>
      <c r="D38" s="38" t="s">
        <v>155</v>
      </c>
      <c r="E38" s="38" t="s">
        <v>86</v>
      </c>
      <c r="F38" s="38" t="s">
        <v>156</v>
      </c>
      <c r="G38" s="55">
        <v>19870614.620000001</v>
      </c>
      <c r="H38" s="55">
        <v>0</v>
      </c>
      <c r="I38" s="55">
        <v>498185.96</v>
      </c>
      <c r="J38" s="55">
        <v>0</v>
      </c>
      <c r="K38" s="56">
        <v>0</v>
      </c>
      <c r="L38" s="56">
        <v>20368800.579999998</v>
      </c>
      <c r="M38" s="56">
        <v>0</v>
      </c>
      <c r="N38" s="55">
        <v>3708759.12</v>
      </c>
      <c r="O38" s="55">
        <v>1566936.77</v>
      </c>
      <c r="P38" s="67">
        <v>6053504.0899999999</v>
      </c>
      <c r="Q38" s="55">
        <v>0</v>
      </c>
      <c r="R38" s="55">
        <v>1223603.01</v>
      </c>
      <c r="S38" s="55">
        <v>2805695.37</v>
      </c>
      <c r="T38" s="55">
        <v>2059936.09</v>
      </c>
      <c r="U38" s="55">
        <v>0</v>
      </c>
      <c r="V38" s="55">
        <v>0</v>
      </c>
      <c r="W38" s="55">
        <v>502528.98</v>
      </c>
      <c r="X38" s="56">
        <v>1987071.02</v>
      </c>
      <c r="Y38" s="56">
        <v>19908034.449999999</v>
      </c>
      <c r="Z38" s="57">
        <v>0.11925143762865649</v>
      </c>
      <c r="AA38" s="56">
        <v>1987071.02</v>
      </c>
      <c r="AB38" s="56">
        <v>0</v>
      </c>
      <c r="AC38" s="56">
        <v>0</v>
      </c>
      <c r="AD38" s="56">
        <v>0</v>
      </c>
      <c r="AE38" s="56">
        <v>0</v>
      </c>
      <c r="AF38" s="56">
        <f t="shared" si="8"/>
        <v>0</v>
      </c>
      <c r="AG38" s="56">
        <v>868895.07</v>
      </c>
      <c r="AH38" s="55">
        <v>64952.33</v>
      </c>
      <c r="AI38" s="55">
        <v>147396.34</v>
      </c>
      <c r="AJ38" s="56">
        <v>0</v>
      </c>
      <c r="AK38" s="55">
        <v>118890.37</v>
      </c>
      <c r="AL38" s="55">
        <v>0</v>
      </c>
      <c r="AM38" s="55">
        <v>124111.95</v>
      </c>
      <c r="AN38" s="55">
        <v>8600</v>
      </c>
      <c r="AO38" s="55">
        <v>4500</v>
      </c>
      <c r="AP38" s="55">
        <v>0</v>
      </c>
      <c r="AQ38" s="55">
        <v>47511.92</v>
      </c>
      <c r="AR38" s="55">
        <v>11600.48</v>
      </c>
      <c r="AS38" s="55">
        <v>0</v>
      </c>
      <c r="AT38" s="55">
        <v>25374.49</v>
      </c>
      <c r="AU38" s="55">
        <v>21793.72</v>
      </c>
      <c r="AV38" s="55">
        <v>79456.41</v>
      </c>
      <c r="AW38" s="55">
        <v>1523083.08</v>
      </c>
      <c r="AX38" s="55">
        <v>0</v>
      </c>
      <c r="AY38" s="57">
        <f t="shared" si="9"/>
        <v>0</v>
      </c>
      <c r="AZ38" s="56">
        <v>0</v>
      </c>
      <c r="BA38" s="57">
        <v>0.10000048101179469</v>
      </c>
      <c r="BB38" s="55">
        <v>727915.74</v>
      </c>
      <c r="BC38" s="55">
        <v>1641683.62</v>
      </c>
      <c r="BD38" s="56">
        <v>266245</v>
      </c>
      <c r="BE38" s="56">
        <v>0</v>
      </c>
      <c r="BF38" s="56">
        <v>1007359.89</v>
      </c>
      <c r="BG38" s="56">
        <v>626589.12</v>
      </c>
      <c r="BH38" s="56">
        <v>0</v>
      </c>
      <c r="BI38" s="56">
        <v>0</v>
      </c>
      <c r="BJ38" s="56">
        <f t="shared" si="10"/>
        <v>0</v>
      </c>
      <c r="BK38" s="56">
        <v>0</v>
      </c>
      <c r="BL38" s="56">
        <v>2212</v>
      </c>
      <c r="BM38" s="56">
        <v>836</v>
      </c>
      <c r="BN38" s="55">
        <v>0</v>
      </c>
      <c r="BO38" s="55">
        <v>0</v>
      </c>
      <c r="BP38" s="55">
        <v>-17</v>
      </c>
      <c r="BQ38" s="55">
        <v>-41</v>
      </c>
      <c r="BR38" s="55">
        <v>-133</v>
      </c>
      <c r="BS38" s="55">
        <v>-235</v>
      </c>
      <c r="BT38" s="55">
        <v>0</v>
      </c>
      <c r="BU38" s="55">
        <v>0</v>
      </c>
      <c r="BV38" s="55">
        <v>5</v>
      </c>
      <c r="BW38" s="55">
        <v>-458</v>
      </c>
      <c r="BX38" s="55">
        <v>-4</v>
      </c>
      <c r="BY38" s="55">
        <v>2165</v>
      </c>
      <c r="BZ38" s="55">
        <v>15</v>
      </c>
      <c r="CA38" s="55">
        <v>14</v>
      </c>
      <c r="CB38" s="55">
        <v>66</v>
      </c>
      <c r="CC38" s="55">
        <v>37</v>
      </c>
      <c r="CD38" s="55">
        <v>355</v>
      </c>
      <c r="CE38" s="55">
        <v>0</v>
      </c>
      <c r="CF38" s="55">
        <v>0</v>
      </c>
    </row>
    <row r="39" spans="1:84" s="59" customFormat="1" ht="15.65" customHeight="1" x14ac:dyDescent="0.35">
      <c r="A39" s="35">
        <v>4</v>
      </c>
      <c r="B39" s="47" t="s">
        <v>165</v>
      </c>
      <c r="C39" s="53" t="s">
        <v>166</v>
      </c>
      <c r="D39" s="38" t="s">
        <v>167</v>
      </c>
      <c r="E39" s="38" t="s">
        <v>110</v>
      </c>
      <c r="F39" s="38" t="s">
        <v>148</v>
      </c>
      <c r="G39" s="55">
        <v>14685120.66</v>
      </c>
      <c r="H39" s="55">
        <v>0</v>
      </c>
      <c r="I39" s="55">
        <v>344305.89</v>
      </c>
      <c r="J39" s="55">
        <v>0</v>
      </c>
      <c r="K39" s="56">
        <v>21015.41</v>
      </c>
      <c r="L39" s="56">
        <v>15050441.960000001</v>
      </c>
      <c r="M39" s="56">
        <v>0</v>
      </c>
      <c r="N39" s="55">
        <v>2995349.81</v>
      </c>
      <c r="O39" s="55">
        <v>731697.95</v>
      </c>
      <c r="P39" s="67">
        <v>3983282.59</v>
      </c>
      <c r="Q39" s="55">
        <v>30333.38</v>
      </c>
      <c r="R39" s="55">
        <v>485369.93</v>
      </c>
      <c r="S39" s="55">
        <v>3642654.34</v>
      </c>
      <c r="T39" s="55">
        <v>1449131.71</v>
      </c>
      <c r="U39" s="55">
        <v>0</v>
      </c>
      <c r="V39" s="55">
        <v>0</v>
      </c>
      <c r="W39" s="55">
        <v>373593.45</v>
      </c>
      <c r="X39" s="56">
        <v>1414449.13</v>
      </c>
      <c r="Y39" s="56">
        <v>15105862.289999999</v>
      </c>
      <c r="Z39" s="57">
        <v>4.1045465948524797E-2</v>
      </c>
      <c r="AA39" s="56">
        <v>1393433.72</v>
      </c>
      <c r="AB39" s="56">
        <v>0</v>
      </c>
      <c r="AC39" s="56">
        <v>0</v>
      </c>
      <c r="AD39" s="56">
        <v>0</v>
      </c>
      <c r="AE39" s="56">
        <v>0</v>
      </c>
      <c r="AF39" s="56">
        <f t="shared" si="8"/>
        <v>0</v>
      </c>
      <c r="AG39" s="56">
        <v>775114.11</v>
      </c>
      <c r="AH39" s="55">
        <v>59663.25</v>
      </c>
      <c r="AI39" s="55">
        <v>141166.78</v>
      </c>
      <c r="AJ39" s="56">
        <v>0</v>
      </c>
      <c r="AK39" s="55">
        <v>63733.23</v>
      </c>
      <c r="AL39" s="55">
        <v>2943.65</v>
      </c>
      <c r="AM39" s="55">
        <v>72594.55</v>
      </c>
      <c r="AN39" s="55">
        <v>7600</v>
      </c>
      <c r="AO39" s="55">
        <v>2300</v>
      </c>
      <c r="AP39" s="55">
        <v>0</v>
      </c>
      <c r="AQ39" s="55">
        <v>19539</v>
      </c>
      <c r="AR39" s="55">
        <v>10904.79</v>
      </c>
      <c r="AS39" s="55">
        <v>0</v>
      </c>
      <c r="AT39" s="55">
        <v>3624.42</v>
      </c>
      <c r="AU39" s="55">
        <v>23169.96</v>
      </c>
      <c r="AV39" s="55">
        <v>34758.81</v>
      </c>
      <c r="AW39" s="55">
        <v>1217112.55</v>
      </c>
      <c r="AX39" s="55">
        <v>0</v>
      </c>
      <c r="AY39" s="57">
        <f t="shared" si="9"/>
        <v>0</v>
      </c>
      <c r="AZ39" s="56">
        <v>0</v>
      </c>
      <c r="BA39" s="57">
        <v>9.4887454605361063E-2</v>
      </c>
      <c r="BB39" s="55">
        <v>129784.5</v>
      </c>
      <c r="BC39" s="55">
        <v>472973.12</v>
      </c>
      <c r="BD39" s="56">
        <v>269440</v>
      </c>
      <c r="BE39" s="56">
        <v>0</v>
      </c>
      <c r="BF39" s="56">
        <v>501077.28</v>
      </c>
      <c r="BG39" s="56">
        <v>196799.14249999999</v>
      </c>
      <c r="BH39" s="56">
        <v>0</v>
      </c>
      <c r="BI39" s="56">
        <v>0</v>
      </c>
      <c r="BJ39" s="56">
        <f t="shared" si="10"/>
        <v>0</v>
      </c>
      <c r="BK39" s="56">
        <v>0</v>
      </c>
      <c r="BL39" s="56">
        <v>1557</v>
      </c>
      <c r="BM39" s="56">
        <v>460</v>
      </c>
      <c r="BN39" s="55">
        <v>20</v>
      </c>
      <c r="BO39" s="55">
        <v>-21</v>
      </c>
      <c r="BP39" s="55">
        <v>-5</v>
      </c>
      <c r="BQ39" s="55">
        <v>-15</v>
      </c>
      <c r="BR39" s="55">
        <v>-73</v>
      </c>
      <c r="BS39" s="55">
        <v>-74</v>
      </c>
      <c r="BT39" s="55">
        <v>0</v>
      </c>
      <c r="BU39" s="55">
        <v>-1</v>
      </c>
      <c r="BV39" s="55">
        <v>8</v>
      </c>
      <c r="BW39" s="55">
        <v>-382</v>
      </c>
      <c r="BX39" s="55">
        <v>-2</v>
      </c>
      <c r="BY39" s="55">
        <v>1472</v>
      </c>
      <c r="BZ39" s="55">
        <v>6</v>
      </c>
      <c r="CA39" s="55">
        <v>0</v>
      </c>
      <c r="CB39" s="55">
        <v>96</v>
      </c>
      <c r="CC39" s="55">
        <v>50</v>
      </c>
      <c r="CD39" s="55">
        <v>229</v>
      </c>
      <c r="CE39" s="55">
        <v>3</v>
      </c>
      <c r="CF39" s="55">
        <v>4</v>
      </c>
    </row>
    <row r="40" spans="1:84" s="46" customFormat="1" ht="15.65" customHeight="1" x14ac:dyDescent="0.35">
      <c r="A40" s="29">
        <v>4</v>
      </c>
      <c r="B40" s="47" t="s">
        <v>548</v>
      </c>
      <c r="C40" s="51" t="s">
        <v>538</v>
      </c>
      <c r="D40" s="31" t="s">
        <v>149</v>
      </c>
      <c r="E40" s="31" t="s">
        <v>110</v>
      </c>
      <c r="F40" s="31" t="s">
        <v>148</v>
      </c>
      <c r="G40" s="55">
        <v>23150295.93</v>
      </c>
      <c r="H40" s="55">
        <v>0</v>
      </c>
      <c r="I40" s="55">
        <v>579381.87</v>
      </c>
      <c r="J40" s="55">
        <v>0</v>
      </c>
      <c r="K40" s="56">
        <v>0</v>
      </c>
      <c r="L40" s="56">
        <v>23729677.800000001</v>
      </c>
      <c r="M40" s="56">
        <v>0</v>
      </c>
      <c r="N40" s="55">
        <v>1827348.05</v>
      </c>
      <c r="O40" s="55">
        <v>1725122.51</v>
      </c>
      <c r="P40" s="67">
        <v>5345293.3899999997</v>
      </c>
      <c r="Q40" s="55">
        <v>0</v>
      </c>
      <c r="R40" s="55">
        <v>1380986.4</v>
      </c>
      <c r="S40" s="55">
        <v>7651166.1900000004</v>
      </c>
      <c r="T40" s="55">
        <v>3146145.04</v>
      </c>
      <c r="U40" s="55">
        <v>0</v>
      </c>
      <c r="V40" s="55">
        <v>0</v>
      </c>
      <c r="W40" s="55">
        <v>627629.9</v>
      </c>
      <c r="X40" s="56">
        <v>1968009.28</v>
      </c>
      <c r="Y40" s="56">
        <v>23671700.760000002</v>
      </c>
      <c r="Z40" s="57">
        <v>5.0013524816311057E-2</v>
      </c>
      <c r="AA40" s="56">
        <v>1968009.28</v>
      </c>
      <c r="AB40" s="56">
        <v>0</v>
      </c>
      <c r="AC40" s="56">
        <v>0</v>
      </c>
      <c r="AD40" s="56">
        <v>0</v>
      </c>
      <c r="AE40" s="56">
        <v>0</v>
      </c>
      <c r="AF40" s="56">
        <f t="shared" si="8"/>
        <v>0</v>
      </c>
      <c r="AG40" s="56">
        <v>1170928.97</v>
      </c>
      <c r="AH40" s="55">
        <v>88363.98</v>
      </c>
      <c r="AI40" s="55">
        <v>286664.44</v>
      </c>
      <c r="AJ40" s="56">
        <v>1147</v>
      </c>
      <c r="AK40" s="55">
        <v>116829.96</v>
      </c>
      <c r="AL40" s="55">
        <v>6300.72</v>
      </c>
      <c r="AM40" s="55">
        <v>101053.58</v>
      </c>
      <c r="AN40" s="55">
        <v>12800</v>
      </c>
      <c r="AO40" s="55">
        <v>0</v>
      </c>
      <c r="AP40" s="55">
        <v>0</v>
      </c>
      <c r="AQ40" s="55">
        <v>36116.630000000005</v>
      </c>
      <c r="AR40" s="55">
        <v>33138.92</v>
      </c>
      <c r="AS40" s="55">
        <v>0</v>
      </c>
      <c r="AT40" s="55">
        <v>19364.7</v>
      </c>
      <c r="AU40" s="55">
        <v>24564.560000000001</v>
      </c>
      <c r="AV40" s="55">
        <v>74896.320000000007</v>
      </c>
      <c r="AW40" s="55">
        <v>1972169.78</v>
      </c>
      <c r="AX40" s="55">
        <v>0</v>
      </c>
      <c r="AY40" s="57">
        <f t="shared" si="9"/>
        <v>0</v>
      </c>
      <c r="AZ40" s="56">
        <v>0</v>
      </c>
      <c r="BA40" s="57">
        <v>8.5010113302685542E-2</v>
      </c>
      <c r="BB40" s="55">
        <v>159283.22</v>
      </c>
      <c r="BC40" s="55">
        <v>998544.68</v>
      </c>
      <c r="BD40" s="56">
        <v>266245</v>
      </c>
      <c r="BE40" s="56">
        <v>0</v>
      </c>
      <c r="BF40" s="56">
        <v>881152.87100000004</v>
      </c>
      <c r="BG40" s="56">
        <v>388110.42599999998</v>
      </c>
      <c r="BH40" s="56">
        <v>0</v>
      </c>
      <c r="BI40" s="56">
        <v>0</v>
      </c>
      <c r="BJ40" s="56">
        <f t="shared" si="10"/>
        <v>0</v>
      </c>
      <c r="BK40" s="56">
        <v>0</v>
      </c>
      <c r="BL40" s="56">
        <v>3283</v>
      </c>
      <c r="BM40" s="56">
        <v>794</v>
      </c>
      <c r="BN40" s="55">
        <v>0</v>
      </c>
      <c r="BO40" s="55">
        <v>0</v>
      </c>
      <c r="BP40" s="55">
        <v>-25</v>
      </c>
      <c r="BQ40" s="55">
        <v>-51</v>
      </c>
      <c r="BR40" s="55">
        <v>-127</v>
      </c>
      <c r="BS40" s="55">
        <v>-183</v>
      </c>
      <c r="BT40" s="55">
        <v>12</v>
      </c>
      <c r="BU40" s="55">
        <v>0</v>
      </c>
      <c r="BV40" s="55">
        <v>1</v>
      </c>
      <c r="BW40" s="55">
        <v>-776</v>
      </c>
      <c r="BX40" s="55">
        <v>0</v>
      </c>
      <c r="BY40" s="55">
        <v>2928</v>
      </c>
      <c r="BZ40" s="55">
        <v>102</v>
      </c>
      <c r="CA40" s="55">
        <v>2</v>
      </c>
      <c r="CB40" s="55">
        <v>212</v>
      </c>
      <c r="CC40" s="55">
        <v>76</v>
      </c>
      <c r="CD40" s="55">
        <v>482</v>
      </c>
      <c r="CE40" s="55">
        <v>1</v>
      </c>
      <c r="CF40" s="55">
        <v>4</v>
      </c>
    </row>
    <row r="41" spans="1:84" s="46" customFormat="1" ht="15.65" customHeight="1" x14ac:dyDescent="0.35">
      <c r="A41" s="29">
        <v>4</v>
      </c>
      <c r="B41" s="47" t="s">
        <v>478</v>
      </c>
      <c r="C41" s="51" t="s">
        <v>202</v>
      </c>
      <c r="D41" s="31" t="s">
        <v>155</v>
      </c>
      <c r="E41" s="31" t="s">
        <v>86</v>
      </c>
      <c r="F41" s="31" t="s">
        <v>156</v>
      </c>
      <c r="G41" s="55">
        <v>18635438.289999999</v>
      </c>
      <c r="H41" s="55">
        <v>0</v>
      </c>
      <c r="I41" s="55">
        <v>389768.32</v>
      </c>
      <c r="J41" s="55">
        <v>0</v>
      </c>
      <c r="K41" s="56">
        <v>0</v>
      </c>
      <c r="L41" s="56">
        <v>19025206.609999999</v>
      </c>
      <c r="M41" s="56">
        <v>0</v>
      </c>
      <c r="N41" s="55">
        <v>4317629.07</v>
      </c>
      <c r="O41" s="55">
        <v>931655.59</v>
      </c>
      <c r="P41" s="67">
        <v>6049344.5499999998</v>
      </c>
      <c r="Q41" s="55">
        <v>0</v>
      </c>
      <c r="R41" s="55">
        <v>806947.36</v>
      </c>
      <c r="S41" s="55">
        <v>2769744.2</v>
      </c>
      <c r="T41" s="55">
        <v>2107195.2799999998</v>
      </c>
      <c r="U41" s="55">
        <v>0</v>
      </c>
      <c r="V41" s="55">
        <v>0</v>
      </c>
      <c r="W41" s="55">
        <v>392304.28</v>
      </c>
      <c r="X41" s="56">
        <v>1490837.51</v>
      </c>
      <c r="Y41" s="56">
        <v>18865657.84</v>
      </c>
      <c r="Z41" s="57">
        <v>0.11594071448050659</v>
      </c>
      <c r="AA41" s="56">
        <v>1490837.51</v>
      </c>
      <c r="AB41" s="56">
        <v>0</v>
      </c>
      <c r="AC41" s="56">
        <v>0</v>
      </c>
      <c r="AD41" s="56">
        <v>0</v>
      </c>
      <c r="AE41" s="56">
        <v>0</v>
      </c>
      <c r="AF41" s="56">
        <f t="shared" si="8"/>
        <v>0</v>
      </c>
      <c r="AG41" s="56">
        <v>799877.68</v>
      </c>
      <c r="AH41" s="55">
        <v>60276</v>
      </c>
      <c r="AI41" s="55">
        <v>204003.9</v>
      </c>
      <c r="AJ41" s="56">
        <v>0</v>
      </c>
      <c r="AK41" s="55">
        <v>144211.38</v>
      </c>
      <c r="AL41" s="55">
        <v>38770.51</v>
      </c>
      <c r="AM41" s="55">
        <v>99308.57</v>
      </c>
      <c r="AN41" s="55">
        <v>8450</v>
      </c>
      <c r="AO41" s="55">
        <v>3811.17</v>
      </c>
      <c r="AP41" s="55">
        <v>0</v>
      </c>
      <c r="AQ41" s="55">
        <v>30768.22</v>
      </c>
      <c r="AR41" s="55">
        <v>18219.419999999998</v>
      </c>
      <c r="AS41" s="55">
        <v>2175</v>
      </c>
      <c r="AT41" s="55">
        <v>14111.14</v>
      </c>
      <c r="AU41" s="55">
        <v>21279.53</v>
      </c>
      <c r="AV41" s="55">
        <v>48624.7</v>
      </c>
      <c r="AW41" s="55">
        <v>1493887.22</v>
      </c>
      <c r="AX41" s="55">
        <v>0</v>
      </c>
      <c r="AY41" s="57">
        <f t="shared" si="9"/>
        <v>0</v>
      </c>
      <c r="AZ41" s="56">
        <v>0</v>
      </c>
      <c r="BA41" s="57">
        <v>8.000013129822664E-2</v>
      </c>
      <c r="BB41" s="55">
        <v>448499.91</v>
      </c>
      <c r="BC41" s="55">
        <v>1712106.12</v>
      </c>
      <c r="BD41" s="56">
        <v>266245</v>
      </c>
      <c r="BE41" s="56">
        <v>0</v>
      </c>
      <c r="BF41" s="56">
        <v>709871.97</v>
      </c>
      <c r="BG41" s="56">
        <v>336400.16499999998</v>
      </c>
      <c r="BH41" s="56">
        <v>0</v>
      </c>
      <c r="BI41" s="56">
        <v>0</v>
      </c>
      <c r="BJ41" s="56">
        <f t="shared" si="10"/>
        <v>0</v>
      </c>
      <c r="BK41" s="56">
        <v>0</v>
      </c>
      <c r="BL41" s="56">
        <v>2112</v>
      </c>
      <c r="BM41" s="56">
        <v>816</v>
      </c>
      <c r="BN41" s="55">
        <v>20</v>
      </c>
      <c r="BO41" s="55">
        <v>0</v>
      </c>
      <c r="BP41" s="55">
        <v>-16</v>
      </c>
      <c r="BQ41" s="55">
        <v>-29</v>
      </c>
      <c r="BR41" s="55">
        <v>-177</v>
      </c>
      <c r="BS41" s="55">
        <v>-275</v>
      </c>
      <c r="BT41" s="55">
        <v>0</v>
      </c>
      <c r="BU41" s="55">
        <v>0</v>
      </c>
      <c r="BV41" s="55">
        <v>1</v>
      </c>
      <c r="BW41" s="55">
        <v>-407</v>
      </c>
      <c r="BX41" s="55">
        <v>-1</v>
      </c>
      <c r="BY41" s="55">
        <v>2044</v>
      </c>
      <c r="BZ41" s="55">
        <v>11</v>
      </c>
      <c r="CA41" s="55">
        <v>7</v>
      </c>
      <c r="CB41" s="55">
        <v>54</v>
      </c>
      <c r="CC41" s="55">
        <v>42</v>
      </c>
      <c r="CD41" s="55">
        <v>306</v>
      </c>
      <c r="CE41" s="55">
        <v>0</v>
      </c>
      <c r="CF41" s="55">
        <v>4</v>
      </c>
    </row>
    <row r="42" spans="1:84" s="59" customFormat="1" ht="15.65" customHeight="1" x14ac:dyDescent="0.35">
      <c r="A42" s="29">
        <v>4</v>
      </c>
      <c r="B42" s="47" t="s">
        <v>549</v>
      </c>
      <c r="C42" s="51" t="s">
        <v>314</v>
      </c>
      <c r="D42" s="31" t="s">
        <v>154</v>
      </c>
      <c r="E42" s="31" t="s">
        <v>104</v>
      </c>
      <c r="F42" s="31" t="s">
        <v>148</v>
      </c>
      <c r="G42" s="55">
        <v>13989479.52</v>
      </c>
      <c r="H42" s="55">
        <v>0</v>
      </c>
      <c r="I42" s="55">
        <v>297711.05</v>
      </c>
      <c r="J42" s="55">
        <v>0</v>
      </c>
      <c r="K42" s="56">
        <v>0</v>
      </c>
      <c r="L42" s="56">
        <v>14287190.57</v>
      </c>
      <c r="M42" s="56">
        <v>0</v>
      </c>
      <c r="N42" s="55">
        <v>171559.14</v>
      </c>
      <c r="O42" s="55">
        <v>863947.37</v>
      </c>
      <c r="P42" s="67">
        <v>3611568.92</v>
      </c>
      <c r="Q42" s="55">
        <v>0</v>
      </c>
      <c r="R42" s="55">
        <v>997782.36</v>
      </c>
      <c r="S42" s="55">
        <v>4424329.01</v>
      </c>
      <c r="T42" s="55">
        <v>2129622.0499999998</v>
      </c>
      <c r="U42" s="55">
        <v>0</v>
      </c>
      <c r="V42" s="55">
        <v>0</v>
      </c>
      <c r="W42" s="55">
        <v>550108.89</v>
      </c>
      <c r="X42" s="56">
        <v>1398451.01</v>
      </c>
      <c r="Y42" s="56">
        <v>14147368.75</v>
      </c>
      <c r="Z42" s="57">
        <v>3.9859888225491177E-2</v>
      </c>
      <c r="AA42" s="56">
        <v>1398451.01</v>
      </c>
      <c r="AB42" s="56">
        <v>0</v>
      </c>
      <c r="AC42" s="56">
        <v>0</v>
      </c>
      <c r="AD42" s="56">
        <v>0</v>
      </c>
      <c r="AE42" s="56">
        <v>0</v>
      </c>
      <c r="AF42" s="56">
        <f t="shared" si="8"/>
        <v>0</v>
      </c>
      <c r="AG42" s="56">
        <v>626448.34</v>
      </c>
      <c r="AH42" s="55">
        <v>48911.31</v>
      </c>
      <c r="AI42" s="55">
        <v>160660.92000000001</v>
      </c>
      <c r="AJ42" s="56">
        <v>0</v>
      </c>
      <c r="AK42" s="55">
        <v>118629.28</v>
      </c>
      <c r="AL42" s="55">
        <v>36361.599999999999</v>
      </c>
      <c r="AM42" s="55">
        <v>68977.119999999995</v>
      </c>
      <c r="AN42" s="55">
        <v>10900</v>
      </c>
      <c r="AO42" s="55">
        <v>2930.5</v>
      </c>
      <c r="AP42" s="55">
        <v>5000</v>
      </c>
      <c r="AQ42" s="55">
        <v>29891.58</v>
      </c>
      <c r="AR42" s="55">
        <v>6307.11</v>
      </c>
      <c r="AS42" s="55">
        <v>0</v>
      </c>
      <c r="AT42" s="55">
        <v>6346.98</v>
      </c>
      <c r="AU42" s="55">
        <v>1997.68</v>
      </c>
      <c r="AV42" s="55">
        <v>62909.54</v>
      </c>
      <c r="AW42" s="55">
        <v>1186271.96</v>
      </c>
      <c r="AX42" s="55">
        <v>0</v>
      </c>
      <c r="AY42" s="57">
        <f t="shared" si="9"/>
        <v>0</v>
      </c>
      <c r="AZ42" s="56">
        <v>0</v>
      </c>
      <c r="BA42" s="57">
        <v>9.9964477448979461E-2</v>
      </c>
      <c r="BB42" s="55">
        <v>405921.39</v>
      </c>
      <c r="BC42" s="55">
        <v>151697.70000000001</v>
      </c>
      <c r="BD42" s="56">
        <v>266245</v>
      </c>
      <c r="BE42" s="56">
        <v>0</v>
      </c>
      <c r="BF42" s="56">
        <v>368591.72</v>
      </c>
      <c r="BG42" s="56">
        <v>72023.730000000403</v>
      </c>
      <c r="BH42" s="56">
        <v>0</v>
      </c>
      <c r="BI42" s="56">
        <v>0</v>
      </c>
      <c r="BJ42" s="56">
        <f t="shared" si="10"/>
        <v>0</v>
      </c>
      <c r="BK42" s="56">
        <v>0</v>
      </c>
      <c r="BL42" s="56">
        <v>1857</v>
      </c>
      <c r="BM42" s="56">
        <v>689</v>
      </c>
      <c r="BN42" s="55">
        <v>0</v>
      </c>
      <c r="BO42" s="55">
        <v>0</v>
      </c>
      <c r="BP42" s="55">
        <v>-11</v>
      </c>
      <c r="BQ42" s="55">
        <v>-59</v>
      </c>
      <c r="BR42" s="55">
        <v>-137</v>
      </c>
      <c r="BS42" s="55">
        <v>-255</v>
      </c>
      <c r="BT42" s="55">
        <v>0</v>
      </c>
      <c r="BU42" s="55">
        <v>0</v>
      </c>
      <c r="BV42" s="55">
        <v>0</v>
      </c>
      <c r="BW42" s="55">
        <v>-386</v>
      </c>
      <c r="BX42" s="55">
        <v>-5</v>
      </c>
      <c r="BY42" s="55">
        <v>1693</v>
      </c>
      <c r="BZ42" s="55">
        <v>28</v>
      </c>
      <c r="CA42" s="55">
        <v>0</v>
      </c>
      <c r="CB42" s="55">
        <v>93</v>
      </c>
      <c r="CC42" s="55">
        <v>41</v>
      </c>
      <c r="CD42" s="55">
        <v>241</v>
      </c>
      <c r="CE42" s="55">
        <v>0</v>
      </c>
      <c r="CF42" s="55">
        <v>7</v>
      </c>
    </row>
    <row r="43" spans="1:84" s="59" customFormat="1" ht="15.65" customHeight="1" x14ac:dyDescent="0.35">
      <c r="A43" s="29">
        <v>4</v>
      </c>
      <c r="B43" s="47" t="s">
        <v>531</v>
      </c>
      <c r="C43" s="51" t="s">
        <v>539</v>
      </c>
      <c r="D43" s="31" t="s">
        <v>153</v>
      </c>
      <c r="E43" s="31" t="s">
        <v>86</v>
      </c>
      <c r="F43" s="31" t="s">
        <v>152</v>
      </c>
      <c r="G43" s="55">
        <v>22587898.530000001</v>
      </c>
      <c r="H43" s="55">
        <v>0</v>
      </c>
      <c r="I43" s="55">
        <v>814151.11</v>
      </c>
      <c r="J43" s="55">
        <v>0</v>
      </c>
      <c r="K43" s="56">
        <v>0</v>
      </c>
      <c r="L43" s="56">
        <v>23402049.640000001</v>
      </c>
      <c r="M43" s="56">
        <v>0</v>
      </c>
      <c r="N43" s="55">
        <v>0</v>
      </c>
      <c r="O43" s="55">
        <v>4318732.66</v>
      </c>
      <c r="P43" s="67">
        <v>2044606.15</v>
      </c>
      <c r="Q43" s="55">
        <v>0</v>
      </c>
      <c r="R43" s="55">
        <v>2656083.5299999998</v>
      </c>
      <c r="S43" s="55">
        <v>6474808.8600000003</v>
      </c>
      <c r="T43" s="55">
        <v>3079893.81</v>
      </c>
      <c r="U43" s="55">
        <v>0</v>
      </c>
      <c r="V43" s="55">
        <v>0</v>
      </c>
      <c r="W43" s="55">
        <v>1703727.64</v>
      </c>
      <c r="X43" s="56">
        <v>1815761.14</v>
      </c>
      <c r="Y43" s="56">
        <v>22093613.789999999</v>
      </c>
      <c r="Z43" s="57">
        <v>0.136320998870717</v>
      </c>
      <c r="AA43" s="56">
        <v>1805960.47</v>
      </c>
      <c r="AB43" s="56">
        <v>0</v>
      </c>
      <c r="AC43" s="56">
        <v>0</v>
      </c>
      <c r="AD43" s="56">
        <v>0</v>
      </c>
      <c r="AE43" s="56">
        <v>0</v>
      </c>
      <c r="AF43" s="56">
        <f t="shared" si="8"/>
        <v>0</v>
      </c>
      <c r="AG43" s="56">
        <v>925259.24</v>
      </c>
      <c r="AH43" s="55">
        <v>73528.7</v>
      </c>
      <c r="AI43" s="55">
        <v>188911.57</v>
      </c>
      <c r="AJ43" s="56">
        <v>0</v>
      </c>
      <c r="AK43" s="55">
        <v>134890.04</v>
      </c>
      <c r="AL43" s="55">
        <v>67999.89</v>
      </c>
      <c r="AM43" s="55">
        <v>155133.4</v>
      </c>
      <c r="AN43" s="55">
        <v>10090</v>
      </c>
      <c r="AO43" s="55">
        <v>14048.04</v>
      </c>
      <c r="AP43" s="55">
        <v>0</v>
      </c>
      <c r="AQ43" s="55">
        <v>27605.59</v>
      </c>
      <c r="AR43" s="55">
        <v>14434.68</v>
      </c>
      <c r="AS43" s="55">
        <v>0</v>
      </c>
      <c r="AT43" s="55">
        <v>28663.279999999999</v>
      </c>
      <c r="AU43" s="55">
        <v>0</v>
      </c>
      <c r="AV43" s="55">
        <v>37927.910000000003</v>
      </c>
      <c r="AW43" s="55">
        <v>1678492.34</v>
      </c>
      <c r="AX43" s="55">
        <v>0</v>
      </c>
      <c r="AY43" s="57">
        <f t="shared" si="9"/>
        <v>0</v>
      </c>
      <c r="AZ43" s="56">
        <v>0</v>
      </c>
      <c r="BA43" s="57">
        <v>7.9952566973037487E-2</v>
      </c>
      <c r="BB43" s="55">
        <v>2338506.0299999998</v>
      </c>
      <c r="BC43" s="55">
        <v>740698.86</v>
      </c>
      <c r="BD43" s="56">
        <v>266245</v>
      </c>
      <c r="BE43" s="56">
        <v>5.8207660913467401E-11</v>
      </c>
      <c r="BF43" s="56">
        <v>818868.19</v>
      </c>
      <c r="BG43" s="56">
        <v>399245.10499999998</v>
      </c>
      <c r="BH43" s="56">
        <v>0</v>
      </c>
      <c r="BI43" s="56">
        <v>0</v>
      </c>
      <c r="BJ43" s="56">
        <f t="shared" si="10"/>
        <v>0</v>
      </c>
      <c r="BK43" s="56">
        <v>0</v>
      </c>
      <c r="BL43" s="56">
        <v>3175</v>
      </c>
      <c r="BM43" s="56">
        <v>1351</v>
      </c>
      <c r="BN43" s="55">
        <v>0</v>
      </c>
      <c r="BO43" s="55">
        <v>0</v>
      </c>
      <c r="BP43" s="55">
        <v>-30</v>
      </c>
      <c r="BQ43" s="55">
        <v>-44</v>
      </c>
      <c r="BR43" s="55">
        <v>-365</v>
      </c>
      <c r="BS43" s="55">
        <v>-305</v>
      </c>
      <c r="BT43" s="55">
        <v>0</v>
      </c>
      <c r="BU43" s="55">
        <v>0</v>
      </c>
      <c r="BV43" s="55">
        <v>-3</v>
      </c>
      <c r="BW43" s="55">
        <v>-515</v>
      </c>
      <c r="BX43" s="55">
        <v>-3</v>
      </c>
      <c r="BY43" s="55">
        <v>3261</v>
      </c>
      <c r="BZ43" s="55">
        <v>125</v>
      </c>
      <c r="CA43" s="55">
        <v>97</v>
      </c>
      <c r="CB43" s="55">
        <v>135</v>
      </c>
      <c r="CC43" s="55">
        <v>52</v>
      </c>
      <c r="CD43" s="55">
        <v>315</v>
      </c>
      <c r="CE43" s="55">
        <v>6</v>
      </c>
      <c r="CF43" s="55">
        <v>9</v>
      </c>
    </row>
    <row r="44" spans="1:84" s="46" customFormat="1" ht="15.65" customHeight="1" x14ac:dyDescent="0.35">
      <c r="A44" s="35">
        <v>4</v>
      </c>
      <c r="B44" s="47" t="s">
        <v>462</v>
      </c>
      <c r="C44" s="53" t="s">
        <v>473</v>
      </c>
      <c r="D44" s="38" t="s">
        <v>147</v>
      </c>
      <c r="E44" s="38" t="s">
        <v>104</v>
      </c>
      <c r="F44" s="38" t="s">
        <v>148</v>
      </c>
      <c r="G44" s="55">
        <v>26187867.899999999</v>
      </c>
      <c r="H44" s="55">
        <v>0</v>
      </c>
      <c r="I44" s="55">
        <v>541215.81999999995</v>
      </c>
      <c r="J44" s="55">
        <v>0</v>
      </c>
      <c r="K44" s="56">
        <v>0</v>
      </c>
      <c r="L44" s="56">
        <v>26729083.719999999</v>
      </c>
      <c r="M44" s="56">
        <v>0</v>
      </c>
      <c r="N44" s="55">
        <v>99775.94</v>
      </c>
      <c r="O44" s="55">
        <v>1732382.77</v>
      </c>
      <c r="P44" s="67">
        <v>6939962.1799999997</v>
      </c>
      <c r="Q44" s="55">
        <v>212753.67</v>
      </c>
      <c r="R44" s="55">
        <v>1897240.3</v>
      </c>
      <c r="S44" s="55">
        <v>7826820.0499999998</v>
      </c>
      <c r="T44" s="55">
        <v>5614904.2999999998</v>
      </c>
      <c r="U44" s="55">
        <v>0</v>
      </c>
      <c r="V44" s="55">
        <v>0</v>
      </c>
      <c r="W44" s="55">
        <v>846221.53</v>
      </c>
      <c r="X44" s="56">
        <v>1752183.87</v>
      </c>
      <c r="Y44" s="56">
        <v>26922244.609999999</v>
      </c>
      <c r="Z44" s="57">
        <v>3.8618343572749958E-2</v>
      </c>
      <c r="AA44" s="56">
        <v>1702315.3</v>
      </c>
      <c r="AB44" s="56">
        <v>0</v>
      </c>
      <c r="AC44" s="56">
        <v>0</v>
      </c>
      <c r="AD44" s="56">
        <v>0</v>
      </c>
      <c r="AE44" s="56">
        <v>0</v>
      </c>
      <c r="AF44" s="56">
        <f>SUM(AD44:AE44)</f>
        <v>0</v>
      </c>
      <c r="AG44" s="56">
        <v>933966.17</v>
      </c>
      <c r="AH44" s="55">
        <v>72071.7</v>
      </c>
      <c r="AI44" s="55">
        <v>252114.32</v>
      </c>
      <c r="AJ44" s="56">
        <v>0</v>
      </c>
      <c r="AK44" s="55">
        <v>146298.72</v>
      </c>
      <c r="AL44" s="55">
        <v>39883.18</v>
      </c>
      <c r="AM44" s="55">
        <v>107371.68</v>
      </c>
      <c r="AN44" s="55">
        <v>11540</v>
      </c>
      <c r="AO44" s="55">
        <v>9063.7000000000007</v>
      </c>
      <c r="AP44" s="55">
        <v>0</v>
      </c>
      <c r="AQ44" s="55">
        <v>54376.46</v>
      </c>
      <c r="AR44" s="55">
        <v>11008.8</v>
      </c>
      <c r="AS44" s="55">
        <v>0</v>
      </c>
      <c r="AT44" s="55">
        <v>31500.07</v>
      </c>
      <c r="AU44" s="55">
        <v>26842.99</v>
      </c>
      <c r="AV44" s="55">
        <v>77858.990000000005</v>
      </c>
      <c r="AW44" s="55">
        <v>1773896.78</v>
      </c>
      <c r="AX44" s="55">
        <v>0</v>
      </c>
      <c r="AY44" s="57">
        <f>AX44/AW44</f>
        <v>0</v>
      </c>
      <c r="AZ44" s="56">
        <v>0</v>
      </c>
      <c r="BA44" s="57">
        <v>6.5003966970522256E-2</v>
      </c>
      <c r="BB44" s="55">
        <v>475797.7</v>
      </c>
      <c r="BC44" s="55">
        <v>535534.38</v>
      </c>
      <c r="BD44" s="56">
        <v>266245</v>
      </c>
      <c r="BE44" s="56">
        <v>1.16415321826935E-10</v>
      </c>
      <c r="BF44" s="56">
        <v>869694.16999999899</v>
      </c>
      <c r="BG44" s="56">
        <v>426219.97499999899</v>
      </c>
      <c r="BH44" s="56">
        <v>0</v>
      </c>
      <c r="BI44" s="56">
        <v>0</v>
      </c>
      <c r="BJ44" s="56">
        <f>SUM(BH44:BI44)</f>
        <v>0</v>
      </c>
      <c r="BK44" s="56">
        <v>0</v>
      </c>
      <c r="BL44" s="56">
        <v>3784</v>
      </c>
      <c r="BM44" s="56">
        <v>1435</v>
      </c>
      <c r="BN44" s="55">
        <v>0</v>
      </c>
      <c r="BO44" s="55">
        <v>0</v>
      </c>
      <c r="BP44" s="55">
        <v>-12</v>
      </c>
      <c r="BQ44" s="55">
        <v>-75</v>
      </c>
      <c r="BR44" s="55">
        <v>-136</v>
      </c>
      <c r="BS44" s="55">
        <v>-486</v>
      </c>
      <c r="BT44" s="55">
        <v>2</v>
      </c>
      <c r="BU44" s="55">
        <v>-39</v>
      </c>
      <c r="BV44" s="55">
        <v>-5</v>
      </c>
      <c r="BW44" s="55">
        <v>-736</v>
      </c>
      <c r="BX44" s="55">
        <v>-4</v>
      </c>
      <c r="BY44" s="55">
        <v>3728</v>
      </c>
      <c r="BZ44" s="55">
        <v>118</v>
      </c>
      <c r="CA44" s="55">
        <v>210</v>
      </c>
      <c r="CB44" s="55">
        <v>209</v>
      </c>
      <c r="CC44" s="55">
        <v>54</v>
      </c>
      <c r="CD44" s="55">
        <v>467</v>
      </c>
      <c r="CE44" s="55">
        <v>0</v>
      </c>
      <c r="CF44" s="55">
        <v>4</v>
      </c>
    </row>
    <row r="45" spans="1:84" s="59" customFormat="1" ht="15.65" customHeight="1" x14ac:dyDescent="0.35">
      <c r="A45" s="29">
        <v>4</v>
      </c>
      <c r="B45" s="30" t="s">
        <v>172</v>
      </c>
      <c r="C45" s="51" t="s">
        <v>173</v>
      </c>
      <c r="D45" s="31" t="s">
        <v>174</v>
      </c>
      <c r="E45" s="31" t="s">
        <v>86</v>
      </c>
      <c r="F45" s="31" t="s">
        <v>156</v>
      </c>
      <c r="G45" s="55">
        <v>23727664.460000001</v>
      </c>
      <c r="H45" s="55">
        <v>0</v>
      </c>
      <c r="I45" s="55">
        <v>315486</v>
      </c>
      <c r="J45" s="55">
        <v>0</v>
      </c>
      <c r="K45" s="56">
        <v>0</v>
      </c>
      <c r="L45" s="56">
        <v>24043150.460000001</v>
      </c>
      <c r="M45" s="56">
        <v>0</v>
      </c>
      <c r="N45" s="55">
        <v>4343321.51</v>
      </c>
      <c r="O45" s="55">
        <v>2401929.15</v>
      </c>
      <c r="P45" s="67">
        <v>6756806.6399999997</v>
      </c>
      <c r="Q45" s="55">
        <v>0</v>
      </c>
      <c r="R45" s="55">
        <v>1468460.81</v>
      </c>
      <c r="S45" s="55">
        <v>4065828.48</v>
      </c>
      <c r="T45" s="55">
        <v>2045994.86</v>
      </c>
      <c r="U45" s="55">
        <v>0</v>
      </c>
      <c r="V45" s="55">
        <v>0</v>
      </c>
      <c r="W45" s="55">
        <v>269275.95</v>
      </c>
      <c r="X45" s="56">
        <v>2423416.37</v>
      </c>
      <c r="Y45" s="56">
        <v>23775033.77</v>
      </c>
      <c r="Z45" s="57">
        <v>0.10670009491528396</v>
      </c>
      <c r="AA45" s="56">
        <v>2372967.63</v>
      </c>
      <c r="AB45" s="56">
        <v>0</v>
      </c>
      <c r="AC45" s="56">
        <v>0</v>
      </c>
      <c r="AD45" s="56">
        <v>0</v>
      </c>
      <c r="AE45" s="56">
        <v>303.77</v>
      </c>
      <c r="AF45" s="56">
        <f t="shared" ref="AF45:AF52" si="11">SUM(AD45:AE45)</f>
        <v>303.77</v>
      </c>
      <c r="AG45" s="56">
        <v>886347.17</v>
      </c>
      <c r="AH45" s="55">
        <v>65663.289999999994</v>
      </c>
      <c r="AI45" s="55">
        <v>282411.19</v>
      </c>
      <c r="AJ45" s="56">
        <v>0</v>
      </c>
      <c r="AK45" s="55">
        <v>123185.72</v>
      </c>
      <c r="AL45" s="55">
        <v>7578.99</v>
      </c>
      <c r="AM45" s="55">
        <v>86852.84</v>
      </c>
      <c r="AN45" s="55">
        <v>8900</v>
      </c>
      <c r="AO45" s="55">
        <v>3500</v>
      </c>
      <c r="AP45" s="55">
        <v>0</v>
      </c>
      <c r="AQ45" s="55">
        <v>27629.010000000002</v>
      </c>
      <c r="AR45" s="55">
        <v>4360.6499999999996</v>
      </c>
      <c r="AS45" s="55">
        <v>0</v>
      </c>
      <c r="AT45" s="55">
        <v>40106.550000000003</v>
      </c>
      <c r="AU45" s="55">
        <v>2496.75</v>
      </c>
      <c r="AV45" s="55">
        <v>122905.32</v>
      </c>
      <c r="AW45" s="55">
        <v>1661937.48</v>
      </c>
      <c r="AX45" s="55">
        <v>0</v>
      </c>
      <c r="AY45" s="57">
        <f t="shared" ref="AY45:AY52" si="12">AX45/AW45</f>
        <v>0</v>
      </c>
      <c r="AZ45" s="56">
        <v>0</v>
      </c>
      <c r="BA45" s="57">
        <v>0.10000847887917241</v>
      </c>
      <c r="BB45" s="55">
        <v>444319.69</v>
      </c>
      <c r="BC45" s="55">
        <v>2087424.36</v>
      </c>
      <c r="BD45" s="56">
        <v>269444</v>
      </c>
      <c r="BE45" s="56">
        <v>0</v>
      </c>
      <c r="BF45" s="56">
        <v>930634.62</v>
      </c>
      <c r="BG45" s="56">
        <v>515150.25</v>
      </c>
      <c r="BH45" s="56">
        <v>0</v>
      </c>
      <c r="BI45" s="56">
        <v>0</v>
      </c>
      <c r="BJ45" s="56">
        <f t="shared" ref="BJ45:BJ57" si="13">SUM(BH45:BI45)</f>
        <v>0</v>
      </c>
      <c r="BK45" s="56">
        <v>0</v>
      </c>
      <c r="BL45" s="56">
        <v>2297</v>
      </c>
      <c r="BM45" s="56">
        <v>917</v>
      </c>
      <c r="BN45" s="55">
        <v>0</v>
      </c>
      <c r="BO45" s="55">
        <v>0</v>
      </c>
      <c r="BP45" s="55">
        <v>-10</v>
      </c>
      <c r="BQ45" s="55">
        <v>-9</v>
      </c>
      <c r="BR45" s="55">
        <v>-156</v>
      </c>
      <c r="BS45" s="55">
        <v>-282</v>
      </c>
      <c r="BT45" s="55">
        <v>0</v>
      </c>
      <c r="BU45" s="55">
        <v>0</v>
      </c>
      <c r="BV45" s="55">
        <v>3</v>
      </c>
      <c r="BW45" s="55">
        <v>-461</v>
      </c>
      <c r="BX45" s="55">
        <v>-1</v>
      </c>
      <c r="BY45" s="55">
        <v>2298</v>
      </c>
      <c r="BZ45" s="55">
        <v>10</v>
      </c>
      <c r="CA45" s="55">
        <v>28</v>
      </c>
      <c r="CB45" s="55">
        <v>71</v>
      </c>
      <c r="CC45" s="55">
        <v>51</v>
      </c>
      <c r="CD45" s="55">
        <v>336</v>
      </c>
      <c r="CE45" s="55">
        <v>0</v>
      </c>
      <c r="CF45" s="55">
        <v>3</v>
      </c>
    </row>
    <row r="46" spans="1:84" ht="15.65" customHeight="1" x14ac:dyDescent="0.35">
      <c r="A46" s="39">
        <v>5</v>
      </c>
      <c r="B46" s="40" t="s">
        <v>175</v>
      </c>
      <c r="C46" s="53" t="s">
        <v>176</v>
      </c>
      <c r="D46" s="38" t="s">
        <v>177</v>
      </c>
      <c r="E46" s="38" t="s">
        <v>101</v>
      </c>
      <c r="F46" s="38" t="s">
        <v>178</v>
      </c>
      <c r="G46" s="55">
        <v>29150372.260000002</v>
      </c>
      <c r="H46" s="55">
        <v>72155.69</v>
      </c>
      <c r="I46" s="55">
        <v>1208988.8500000001</v>
      </c>
      <c r="J46" s="55">
        <v>0</v>
      </c>
      <c r="K46" s="56">
        <v>0</v>
      </c>
      <c r="L46" s="56">
        <v>30431516.800000001</v>
      </c>
      <c r="M46" s="56">
        <v>0</v>
      </c>
      <c r="N46" s="55">
        <v>6735211.7400000002</v>
      </c>
      <c r="O46" s="55">
        <v>1630879.6</v>
      </c>
      <c r="P46" s="67">
        <v>10937518.949999999</v>
      </c>
      <c r="Q46" s="55">
        <v>71498.44</v>
      </c>
      <c r="R46" s="55">
        <v>799837.89</v>
      </c>
      <c r="S46" s="55">
        <v>3158647.48</v>
      </c>
      <c r="T46" s="55">
        <v>2743625.71</v>
      </c>
      <c r="U46" s="55">
        <v>0</v>
      </c>
      <c r="V46" s="55">
        <v>0</v>
      </c>
      <c r="W46" s="55">
        <v>1793051.69</v>
      </c>
      <c r="X46" s="56">
        <v>2081966.9600000002</v>
      </c>
      <c r="Y46" s="56">
        <v>29952238.460000001</v>
      </c>
      <c r="Z46" s="57">
        <v>7.5640558331641863E-2</v>
      </c>
      <c r="AA46" s="56">
        <v>2040737.84</v>
      </c>
      <c r="AB46" s="56">
        <v>0</v>
      </c>
      <c r="AC46" s="56">
        <v>0</v>
      </c>
      <c r="AD46" s="56">
        <v>0</v>
      </c>
      <c r="AE46" s="56">
        <v>0</v>
      </c>
      <c r="AF46" s="56">
        <f t="shared" si="11"/>
        <v>0</v>
      </c>
      <c r="AG46" s="56">
        <v>1108387.03</v>
      </c>
      <c r="AH46" s="55">
        <v>86839.78</v>
      </c>
      <c r="AI46" s="55">
        <v>236250.56</v>
      </c>
      <c r="AJ46" s="56">
        <v>0</v>
      </c>
      <c r="AK46" s="55">
        <v>119262.48</v>
      </c>
      <c r="AL46" s="55">
        <v>34981.14</v>
      </c>
      <c r="AM46" s="55">
        <v>99124.79</v>
      </c>
      <c r="AN46" s="55">
        <v>11666.54</v>
      </c>
      <c r="AO46" s="55">
        <v>2100</v>
      </c>
      <c r="AP46" s="55">
        <v>47769.87</v>
      </c>
      <c r="AQ46" s="55">
        <v>40709.089999999997</v>
      </c>
      <c r="AR46" s="55">
        <v>25169.17</v>
      </c>
      <c r="AS46" s="55">
        <v>2205</v>
      </c>
      <c r="AT46" s="55">
        <v>13963.76</v>
      </c>
      <c r="AU46" s="55">
        <v>19748.75</v>
      </c>
      <c r="AV46" s="55">
        <v>59330.43</v>
      </c>
      <c r="AW46" s="55">
        <v>1907508.39</v>
      </c>
      <c r="AX46" s="55">
        <v>0</v>
      </c>
      <c r="AY46" s="57">
        <f t="shared" si="12"/>
        <v>0</v>
      </c>
      <c r="AZ46" s="56">
        <v>0</v>
      </c>
      <c r="BA46" s="57">
        <v>7.000726514907292E-2</v>
      </c>
      <c r="BB46" s="55">
        <v>1000437.5</v>
      </c>
      <c r="BC46" s="55">
        <v>1209970.83</v>
      </c>
      <c r="BD46" s="56">
        <v>269444</v>
      </c>
      <c r="BE46" s="56">
        <v>0</v>
      </c>
      <c r="BF46" s="56">
        <v>889822.46</v>
      </c>
      <c r="BG46" s="56">
        <v>412945.36249999999</v>
      </c>
      <c r="BH46" s="56">
        <v>0</v>
      </c>
      <c r="BI46" s="56">
        <v>0</v>
      </c>
      <c r="BJ46" s="56">
        <f t="shared" si="13"/>
        <v>0</v>
      </c>
      <c r="BK46" s="56">
        <v>0</v>
      </c>
      <c r="BL46" s="56">
        <v>3261</v>
      </c>
      <c r="BM46" s="56">
        <v>1265</v>
      </c>
      <c r="BN46" s="55">
        <v>49</v>
      </c>
      <c r="BO46" s="55">
        <v>0</v>
      </c>
      <c r="BP46" s="55">
        <v>-19</v>
      </c>
      <c r="BQ46" s="55">
        <v>-30</v>
      </c>
      <c r="BR46" s="55">
        <v>-337</v>
      </c>
      <c r="BS46" s="55">
        <v>-296</v>
      </c>
      <c r="BT46" s="55">
        <v>0</v>
      </c>
      <c r="BU46" s="55">
        <v>0</v>
      </c>
      <c r="BV46" s="55">
        <v>0</v>
      </c>
      <c r="BW46" s="55">
        <v>-617</v>
      </c>
      <c r="BX46" s="55">
        <v>0</v>
      </c>
      <c r="BY46" s="55">
        <v>3276</v>
      </c>
      <c r="BZ46" s="55">
        <v>6</v>
      </c>
      <c r="CA46" s="55">
        <v>14</v>
      </c>
      <c r="CB46" s="55">
        <v>107</v>
      </c>
      <c r="CC46" s="55">
        <v>32</v>
      </c>
      <c r="CD46" s="55">
        <v>148</v>
      </c>
      <c r="CE46" s="55">
        <v>319</v>
      </c>
      <c r="CF46" s="55">
        <v>11</v>
      </c>
    </row>
    <row r="47" spans="1:84" ht="15.65" customHeight="1" x14ac:dyDescent="0.35">
      <c r="A47" s="39">
        <v>5</v>
      </c>
      <c r="B47" s="40" t="s">
        <v>179</v>
      </c>
      <c r="C47" s="53" t="s">
        <v>180</v>
      </c>
      <c r="D47" s="38" t="s">
        <v>177</v>
      </c>
      <c r="E47" s="38" t="s">
        <v>115</v>
      </c>
      <c r="F47" s="38" t="s">
        <v>178</v>
      </c>
      <c r="G47" s="55">
        <v>18406505.789999999</v>
      </c>
      <c r="H47" s="55">
        <v>0</v>
      </c>
      <c r="I47" s="55">
        <v>1385134.47</v>
      </c>
      <c r="J47" s="55">
        <v>0</v>
      </c>
      <c r="K47" s="56">
        <v>4503.58</v>
      </c>
      <c r="L47" s="56">
        <v>19796143.84</v>
      </c>
      <c r="M47" s="56">
        <v>0</v>
      </c>
      <c r="N47" s="55">
        <v>4524723</v>
      </c>
      <c r="O47" s="55">
        <v>816616.95</v>
      </c>
      <c r="P47" s="67">
        <v>6396981.8300000001</v>
      </c>
      <c r="Q47" s="55">
        <v>4395.53</v>
      </c>
      <c r="R47" s="55">
        <v>619593.01</v>
      </c>
      <c r="S47" s="55">
        <v>2814841.2</v>
      </c>
      <c r="T47" s="55">
        <v>1840911.9</v>
      </c>
      <c r="U47" s="55">
        <v>0</v>
      </c>
      <c r="V47" s="55">
        <v>0</v>
      </c>
      <c r="W47" s="55">
        <v>1029896.18</v>
      </c>
      <c r="X47" s="56">
        <v>1844808.8800000001</v>
      </c>
      <c r="Y47" s="56">
        <v>19892768.48</v>
      </c>
      <c r="Z47" s="57">
        <v>5.0211262829803996E-2</v>
      </c>
      <c r="AA47" s="56">
        <v>1840305.3</v>
      </c>
      <c r="AB47" s="56">
        <v>0</v>
      </c>
      <c r="AC47" s="56">
        <v>0</v>
      </c>
      <c r="AD47" s="56">
        <v>4503.58</v>
      </c>
      <c r="AE47" s="56">
        <v>0</v>
      </c>
      <c r="AF47" s="56">
        <f t="shared" si="11"/>
        <v>4503.58</v>
      </c>
      <c r="AG47" s="56">
        <v>1251045.78</v>
      </c>
      <c r="AH47" s="55">
        <v>94931.62</v>
      </c>
      <c r="AI47" s="55">
        <v>257218.67</v>
      </c>
      <c r="AJ47" s="56">
        <v>0</v>
      </c>
      <c r="AK47" s="55">
        <v>43232</v>
      </c>
      <c r="AL47" s="55">
        <v>54702.23</v>
      </c>
      <c r="AM47" s="55">
        <v>69617.850000000006</v>
      </c>
      <c r="AN47" s="55">
        <v>11666.55</v>
      </c>
      <c r="AO47" s="55">
        <v>0</v>
      </c>
      <c r="AP47" s="55">
        <v>15916.87</v>
      </c>
      <c r="AQ47" s="55">
        <v>50138.58</v>
      </c>
      <c r="AR47" s="55">
        <v>9794.7800000000007</v>
      </c>
      <c r="AS47" s="55">
        <v>0</v>
      </c>
      <c r="AT47" s="55">
        <v>11748.03</v>
      </c>
      <c r="AU47" s="55">
        <v>36000</v>
      </c>
      <c r="AV47" s="55">
        <v>97932.63</v>
      </c>
      <c r="AW47" s="55">
        <v>2003945.59</v>
      </c>
      <c r="AX47" s="55">
        <v>0</v>
      </c>
      <c r="AY47" s="57">
        <f t="shared" si="12"/>
        <v>0</v>
      </c>
      <c r="AZ47" s="56">
        <v>0</v>
      </c>
      <c r="BA47" s="57">
        <v>9.9981241469514134E-2</v>
      </c>
      <c r="BB47" s="55">
        <v>154438.34</v>
      </c>
      <c r="BC47" s="55">
        <v>769775.56</v>
      </c>
      <c r="BD47" s="56">
        <v>269420</v>
      </c>
      <c r="BE47" s="56">
        <v>0</v>
      </c>
      <c r="BF47" s="56">
        <v>618129.08999999904</v>
      </c>
      <c r="BG47" s="56">
        <v>117142.692499999</v>
      </c>
      <c r="BH47" s="56">
        <v>0</v>
      </c>
      <c r="BI47" s="56">
        <v>0</v>
      </c>
      <c r="BJ47" s="56">
        <f t="shared" si="13"/>
        <v>0</v>
      </c>
      <c r="BK47" s="56">
        <v>0</v>
      </c>
      <c r="BL47" s="56">
        <v>1836</v>
      </c>
      <c r="BM47" s="56">
        <v>584</v>
      </c>
      <c r="BN47" s="55">
        <v>10</v>
      </c>
      <c r="BO47" s="55">
        <v>0</v>
      </c>
      <c r="BP47" s="55">
        <v>-6</v>
      </c>
      <c r="BQ47" s="55">
        <v>-11</v>
      </c>
      <c r="BR47" s="55">
        <v>-64</v>
      </c>
      <c r="BS47" s="55">
        <v>-195</v>
      </c>
      <c r="BT47" s="55">
        <v>0</v>
      </c>
      <c r="BU47" s="55">
        <v>0</v>
      </c>
      <c r="BV47" s="55">
        <v>0</v>
      </c>
      <c r="BW47" s="55">
        <v>-384</v>
      </c>
      <c r="BX47" s="55">
        <v>0</v>
      </c>
      <c r="BY47" s="55">
        <v>1770</v>
      </c>
      <c r="BZ47" s="55">
        <v>27</v>
      </c>
      <c r="CA47" s="55">
        <v>56</v>
      </c>
      <c r="CB47" s="55">
        <v>154</v>
      </c>
      <c r="CC47" s="55">
        <v>50</v>
      </c>
      <c r="CD47" s="55">
        <v>113</v>
      </c>
      <c r="CE47" s="55">
        <v>66</v>
      </c>
      <c r="CF47" s="55">
        <v>3</v>
      </c>
    </row>
    <row r="48" spans="1:84" s="46" customFormat="1" ht="15.65" customHeight="1" x14ac:dyDescent="0.35">
      <c r="A48" s="39">
        <v>5</v>
      </c>
      <c r="B48" s="40" t="s">
        <v>181</v>
      </c>
      <c r="C48" s="53" t="s">
        <v>182</v>
      </c>
      <c r="D48" s="38" t="s">
        <v>183</v>
      </c>
      <c r="E48" s="38" t="s">
        <v>104</v>
      </c>
      <c r="F48" s="38" t="s">
        <v>184</v>
      </c>
      <c r="G48" s="55">
        <v>25734502.859999999</v>
      </c>
      <c r="H48" s="55">
        <v>0</v>
      </c>
      <c r="I48" s="55">
        <v>1184524.6000000001</v>
      </c>
      <c r="J48" s="55">
        <v>0</v>
      </c>
      <c r="K48" s="56">
        <v>0</v>
      </c>
      <c r="L48" s="56">
        <v>26919027.460000001</v>
      </c>
      <c r="M48" s="56">
        <v>0</v>
      </c>
      <c r="N48" s="55">
        <v>0</v>
      </c>
      <c r="O48" s="55">
        <v>2756351.75</v>
      </c>
      <c r="P48" s="67">
        <v>6876531.5099999998</v>
      </c>
      <c r="Q48" s="55">
        <v>61965.48</v>
      </c>
      <c r="R48" s="55">
        <v>1810539.01</v>
      </c>
      <c r="S48" s="55">
        <v>6508417.3899999997</v>
      </c>
      <c r="T48" s="55">
        <v>5192810.97</v>
      </c>
      <c r="U48" s="55">
        <v>0</v>
      </c>
      <c r="V48" s="55">
        <v>0</v>
      </c>
      <c r="W48" s="55">
        <v>1371382.66</v>
      </c>
      <c r="X48" s="56">
        <v>2089447.58</v>
      </c>
      <c r="Y48" s="56">
        <v>26667446.350000001</v>
      </c>
      <c r="Z48" s="57">
        <v>0.14243130593741729</v>
      </c>
      <c r="AA48" s="56">
        <v>2089447.58</v>
      </c>
      <c r="AB48" s="56">
        <v>0</v>
      </c>
      <c r="AC48" s="56">
        <v>0</v>
      </c>
      <c r="AD48" s="56">
        <v>0</v>
      </c>
      <c r="AE48" s="56">
        <v>560.53</v>
      </c>
      <c r="AF48" s="56">
        <f t="shared" si="11"/>
        <v>560.53</v>
      </c>
      <c r="AG48" s="56">
        <v>1367101.94</v>
      </c>
      <c r="AH48" s="55">
        <v>119506.57</v>
      </c>
      <c r="AI48" s="55">
        <v>295286.89</v>
      </c>
      <c r="AJ48" s="56">
        <v>0</v>
      </c>
      <c r="AK48" s="55">
        <v>157296.46</v>
      </c>
      <c r="AL48" s="55">
        <v>47280.23</v>
      </c>
      <c r="AM48" s="55">
        <v>112861.97</v>
      </c>
      <c r="AN48" s="55">
        <v>11865.02</v>
      </c>
      <c r="AO48" s="55">
        <v>277.5</v>
      </c>
      <c r="AP48" s="55">
        <v>21376.75</v>
      </c>
      <c r="AQ48" s="55">
        <v>52156.67</v>
      </c>
      <c r="AR48" s="55">
        <v>23505.279999999999</v>
      </c>
      <c r="AS48" s="55">
        <v>0</v>
      </c>
      <c r="AT48" s="55">
        <v>10468.84</v>
      </c>
      <c r="AU48" s="55">
        <v>2544.36</v>
      </c>
      <c r="AV48" s="55">
        <v>47732.350000000006</v>
      </c>
      <c r="AW48" s="55">
        <v>2269260.83</v>
      </c>
      <c r="AX48" s="55">
        <v>0</v>
      </c>
      <c r="AY48" s="57">
        <f t="shared" si="12"/>
        <v>0</v>
      </c>
      <c r="AZ48" s="56">
        <v>0</v>
      </c>
      <c r="BA48" s="57">
        <v>8.119245945285769E-2</v>
      </c>
      <c r="BB48" s="55">
        <v>1082354.79</v>
      </c>
      <c r="BC48" s="55">
        <v>2583044.06</v>
      </c>
      <c r="BD48" s="56">
        <v>269444</v>
      </c>
      <c r="BE48" s="56">
        <v>0</v>
      </c>
      <c r="BF48" s="56">
        <v>994317.22000000102</v>
      </c>
      <c r="BG48" s="56">
        <v>427002.012500001</v>
      </c>
      <c r="BH48" s="56">
        <v>0</v>
      </c>
      <c r="BI48" s="56">
        <v>0</v>
      </c>
      <c r="BJ48" s="56">
        <f t="shared" si="13"/>
        <v>0</v>
      </c>
      <c r="BK48" s="56">
        <v>0</v>
      </c>
      <c r="BL48" s="56">
        <v>3774</v>
      </c>
      <c r="BM48" s="56">
        <v>1855</v>
      </c>
      <c r="BN48" s="55">
        <v>0</v>
      </c>
      <c r="BO48" s="55">
        <v>0</v>
      </c>
      <c r="BP48" s="55">
        <v>-9</v>
      </c>
      <c r="BQ48" s="55">
        <v>-33</v>
      </c>
      <c r="BR48" s="55">
        <v>-269</v>
      </c>
      <c r="BS48" s="55">
        <v>-426</v>
      </c>
      <c r="BT48" s="55">
        <v>0</v>
      </c>
      <c r="BU48" s="55">
        <v>-2</v>
      </c>
      <c r="BV48" s="55">
        <v>0</v>
      </c>
      <c r="BW48" s="55">
        <v>-734</v>
      </c>
      <c r="BX48" s="55">
        <v>-4</v>
      </c>
      <c r="BY48" s="55">
        <v>4152</v>
      </c>
      <c r="BZ48" s="55">
        <v>20</v>
      </c>
      <c r="CA48" s="55">
        <v>52</v>
      </c>
      <c r="CB48" s="55">
        <v>151</v>
      </c>
      <c r="CC48" s="55">
        <v>46</v>
      </c>
      <c r="CD48" s="55">
        <v>387</v>
      </c>
      <c r="CE48" s="55">
        <v>140</v>
      </c>
      <c r="CF48" s="55">
        <v>9</v>
      </c>
    </row>
    <row r="49" spans="1:84" ht="15.65" customHeight="1" x14ac:dyDescent="0.35">
      <c r="A49" s="39">
        <v>5</v>
      </c>
      <c r="B49" s="40" t="s">
        <v>186</v>
      </c>
      <c r="C49" s="53" t="s">
        <v>187</v>
      </c>
      <c r="D49" s="38" t="s">
        <v>188</v>
      </c>
      <c r="E49" s="38" t="s">
        <v>129</v>
      </c>
      <c r="F49" s="38" t="s">
        <v>184</v>
      </c>
      <c r="G49" s="55">
        <v>12284143.720000001</v>
      </c>
      <c r="H49" s="55">
        <v>10442.1</v>
      </c>
      <c r="I49" s="55">
        <v>521900.2</v>
      </c>
      <c r="J49" s="55">
        <v>0</v>
      </c>
      <c r="K49" s="56">
        <v>0</v>
      </c>
      <c r="L49" s="56">
        <v>12816486.02</v>
      </c>
      <c r="M49" s="56">
        <v>0</v>
      </c>
      <c r="N49" s="55">
        <v>626164.53</v>
      </c>
      <c r="O49" s="55">
        <v>1121680.23</v>
      </c>
      <c r="P49" s="67">
        <v>3269368.47</v>
      </c>
      <c r="Q49" s="55">
        <v>10442.1</v>
      </c>
      <c r="R49" s="55">
        <v>679438.7</v>
      </c>
      <c r="S49" s="55">
        <v>3590887.95</v>
      </c>
      <c r="T49" s="55">
        <v>1473829.93</v>
      </c>
      <c r="U49" s="55">
        <v>0</v>
      </c>
      <c r="V49" s="55">
        <v>0</v>
      </c>
      <c r="W49" s="55">
        <v>697375.12</v>
      </c>
      <c r="X49" s="56">
        <v>1229033.94</v>
      </c>
      <c r="Y49" s="56">
        <v>12698220.970000001</v>
      </c>
      <c r="Z49" s="57">
        <v>3.2749526165005934E-2</v>
      </c>
      <c r="AA49" s="56">
        <v>1229033.94</v>
      </c>
      <c r="AB49" s="56">
        <v>0</v>
      </c>
      <c r="AC49" s="56">
        <v>0</v>
      </c>
      <c r="AD49" s="56">
        <v>0</v>
      </c>
      <c r="AE49" s="56">
        <v>0</v>
      </c>
      <c r="AF49" s="56">
        <f t="shared" si="11"/>
        <v>0</v>
      </c>
      <c r="AG49" s="56">
        <v>601574.93000000005</v>
      </c>
      <c r="AH49" s="55">
        <v>46591.47</v>
      </c>
      <c r="AI49" s="55">
        <v>87208</v>
      </c>
      <c r="AJ49" s="56">
        <v>0</v>
      </c>
      <c r="AK49" s="55">
        <v>71072.61</v>
      </c>
      <c r="AL49" s="55">
        <v>14640.3</v>
      </c>
      <c r="AM49" s="55">
        <v>42939.839999999997</v>
      </c>
      <c r="AN49" s="55">
        <v>12200</v>
      </c>
      <c r="AO49" s="55">
        <v>0</v>
      </c>
      <c r="AP49" s="55">
        <v>5202.59</v>
      </c>
      <c r="AQ49" s="55">
        <v>27038.989999999998</v>
      </c>
      <c r="AR49" s="55">
        <v>990</v>
      </c>
      <c r="AS49" s="55">
        <v>0</v>
      </c>
      <c r="AT49" s="55">
        <v>9700.89</v>
      </c>
      <c r="AU49" s="55">
        <v>19295.3</v>
      </c>
      <c r="AV49" s="55">
        <v>59843.74</v>
      </c>
      <c r="AW49" s="55">
        <v>998298.66</v>
      </c>
      <c r="AX49" s="55">
        <v>0</v>
      </c>
      <c r="AY49" s="57">
        <f t="shared" si="12"/>
        <v>0</v>
      </c>
      <c r="AZ49" s="56">
        <v>0</v>
      </c>
      <c r="BA49" s="57">
        <v>0.10005043640111366</v>
      </c>
      <c r="BB49" s="55">
        <v>213969.37</v>
      </c>
      <c r="BC49" s="55">
        <v>188672.49</v>
      </c>
      <c r="BD49" s="56">
        <v>269444</v>
      </c>
      <c r="BE49" s="56">
        <v>0</v>
      </c>
      <c r="BF49" s="56">
        <v>259138.52</v>
      </c>
      <c r="BG49" s="56">
        <v>9563.8549999997795</v>
      </c>
      <c r="BH49" s="56">
        <v>0</v>
      </c>
      <c r="BI49" s="56">
        <v>0</v>
      </c>
      <c r="BJ49" s="56">
        <f t="shared" si="13"/>
        <v>0</v>
      </c>
      <c r="BK49" s="56">
        <v>0</v>
      </c>
      <c r="BL49" s="56">
        <v>1053</v>
      </c>
      <c r="BM49" s="56">
        <v>606</v>
      </c>
      <c r="BN49" s="55">
        <v>0</v>
      </c>
      <c r="BO49" s="55">
        <v>0</v>
      </c>
      <c r="BP49" s="55">
        <v>-21</v>
      </c>
      <c r="BQ49" s="55">
        <v>-34</v>
      </c>
      <c r="BR49" s="55">
        <v>-151</v>
      </c>
      <c r="BS49" s="55">
        <v>-65</v>
      </c>
      <c r="BT49" s="55">
        <v>1</v>
      </c>
      <c r="BU49" s="55">
        <v>0</v>
      </c>
      <c r="BV49" s="55">
        <v>0</v>
      </c>
      <c r="BW49" s="55">
        <v>-223</v>
      </c>
      <c r="BX49" s="55">
        <v>0</v>
      </c>
      <c r="BY49" s="55">
        <v>1166</v>
      </c>
      <c r="BZ49" s="55">
        <v>0</v>
      </c>
      <c r="CA49" s="55">
        <v>7</v>
      </c>
      <c r="CB49" s="55">
        <v>138</v>
      </c>
      <c r="CC49" s="55">
        <v>18</v>
      </c>
      <c r="CD49" s="55">
        <v>54</v>
      </c>
      <c r="CE49" s="55">
        <v>10</v>
      </c>
      <c r="CF49" s="55">
        <v>3</v>
      </c>
    </row>
    <row r="50" spans="1:84" ht="15.65" customHeight="1" x14ac:dyDescent="0.35">
      <c r="A50" s="39">
        <v>5</v>
      </c>
      <c r="B50" s="40" t="s">
        <v>189</v>
      </c>
      <c r="C50" s="53" t="s">
        <v>190</v>
      </c>
      <c r="D50" s="38" t="s">
        <v>191</v>
      </c>
      <c r="E50" s="38" t="s">
        <v>115</v>
      </c>
      <c r="F50" s="38" t="s">
        <v>178</v>
      </c>
      <c r="G50" s="55">
        <v>12158236.48</v>
      </c>
      <c r="H50" s="55">
        <v>149129.75</v>
      </c>
      <c r="I50" s="55">
        <v>0</v>
      </c>
      <c r="J50" s="55">
        <v>0</v>
      </c>
      <c r="K50" s="56">
        <v>1929.87</v>
      </c>
      <c r="L50" s="56">
        <v>12309296.1</v>
      </c>
      <c r="M50" s="56">
        <v>0</v>
      </c>
      <c r="N50" s="55">
        <v>3471303.64</v>
      </c>
      <c r="O50" s="55">
        <v>704204.42</v>
      </c>
      <c r="P50" s="67">
        <v>3717709.02</v>
      </c>
      <c r="Q50" s="55">
        <v>0</v>
      </c>
      <c r="R50" s="55">
        <v>347725.11</v>
      </c>
      <c r="S50" s="55">
        <v>2112398.25</v>
      </c>
      <c r="T50" s="55">
        <v>784477.84</v>
      </c>
      <c r="U50" s="55">
        <v>0</v>
      </c>
      <c r="V50" s="55">
        <v>0</v>
      </c>
      <c r="W50" s="55">
        <v>229253.41</v>
      </c>
      <c r="X50" s="56">
        <v>730138.13</v>
      </c>
      <c r="Y50" s="56">
        <v>12097209.82</v>
      </c>
      <c r="Z50" s="57">
        <v>3.9937501721682089E-2</v>
      </c>
      <c r="AA50" s="56">
        <v>728208.26</v>
      </c>
      <c r="AB50" s="56">
        <v>0</v>
      </c>
      <c r="AC50" s="56">
        <v>0</v>
      </c>
      <c r="AD50" s="56">
        <v>1929.87</v>
      </c>
      <c r="AE50" s="56">
        <v>2402.6</v>
      </c>
      <c r="AF50" s="56">
        <f t="shared" si="11"/>
        <v>4332.4699999999993</v>
      </c>
      <c r="AG50" s="56">
        <v>355218.76</v>
      </c>
      <c r="AH50" s="55">
        <v>27606.37</v>
      </c>
      <c r="AI50" s="55">
        <v>45035.51</v>
      </c>
      <c r="AJ50" s="56">
        <v>1857.8</v>
      </c>
      <c r="AK50" s="55">
        <v>47256.23</v>
      </c>
      <c r="AL50" s="55">
        <v>15598</v>
      </c>
      <c r="AM50" s="55">
        <v>76431.67</v>
      </c>
      <c r="AN50" s="55">
        <v>12100.56</v>
      </c>
      <c r="AO50" s="55">
        <v>0</v>
      </c>
      <c r="AP50" s="55">
        <v>8378.02</v>
      </c>
      <c r="AQ50" s="55">
        <v>16951.22</v>
      </c>
      <c r="AR50" s="55">
        <v>9197.0400000000009</v>
      </c>
      <c r="AS50" s="55">
        <v>0</v>
      </c>
      <c r="AT50" s="55">
        <v>675.58</v>
      </c>
      <c r="AU50" s="55">
        <v>15847.38</v>
      </c>
      <c r="AV50" s="55">
        <v>28423.170000000002</v>
      </c>
      <c r="AW50" s="55">
        <v>660577.31000000006</v>
      </c>
      <c r="AX50" s="55">
        <v>0</v>
      </c>
      <c r="AY50" s="57">
        <f t="shared" si="12"/>
        <v>0</v>
      </c>
      <c r="AZ50" s="56">
        <v>0</v>
      </c>
      <c r="BA50" s="57">
        <v>5.9894233937453405E-2</v>
      </c>
      <c r="BB50" s="55">
        <v>322980.49</v>
      </c>
      <c r="BC50" s="55">
        <v>168544.97</v>
      </c>
      <c r="BD50" s="56">
        <v>269444</v>
      </c>
      <c r="BE50" s="56">
        <v>0</v>
      </c>
      <c r="BF50" s="56">
        <v>720719.67</v>
      </c>
      <c r="BG50" s="56">
        <v>555575.34250000003</v>
      </c>
      <c r="BH50" s="56">
        <v>0</v>
      </c>
      <c r="BI50" s="56">
        <v>0</v>
      </c>
      <c r="BJ50" s="56">
        <f t="shared" si="13"/>
        <v>0</v>
      </c>
      <c r="BK50" s="56">
        <v>0</v>
      </c>
      <c r="BL50" s="56">
        <v>920</v>
      </c>
      <c r="BM50" s="56">
        <v>371</v>
      </c>
      <c r="BN50" s="55">
        <v>21</v>
      </c>
      <c r="BO50" s="55">
        <v>0</v>
      </c>
      <c r="BP50" s="55">
        <v>-4</v>
      </c>
      <c r="BQ50" s="55">
        <v>-12</v>
      </c>
      <c r="BR50" s="55">
        <v>-73</v>
      </c>
      <c r="BS50" s="55">
        <v>-116</v>
      </c>
      <c r="BT50" s="55">
        <v>0</v>
      </c>
      <c r="BU50" s="55">
        <v>0</v>
      </c>
      <c r="BV50" s="55">
        <v>0</v>
      </c>
      <c r="BW50" s="55">
        <v>-154</v>
      </c>
      <c r="BX50" s="55">
        <v>0</v>
      </c>
      <c r="BY50" s="55">
        <v>953</v>
      </c>
      <c r="BZ50" s="55">
        <v>0</v>
      </c>
      <c r="CA50" s="55">
        <v>5</v>
      </c>
      <c r="CB50" s="55">
        <v>49</v>
      </c>
      <c r="CC50" s="55">
        <v>11</v>
      </c>
      <c r="CD50" s="55">
        <v>55</v>
      </c>
      <c r="CE50" s="55">
        <v>39</v>
      </c>
      <c r="CF50" s="55">
        <v>0</v>
      </c>
    </row>
    <row r="51" spans="1:84" ht="15.65" customHeight="1" x14ac:dyDescent="0.35">
      <c r="A51" s="39">
        <v>5</v>
      </c>
      <c r="B51" s="40" t="s">
        <v>192</v>
      </c>
      <c r="C51" s="53" t="s">
        <v>193</v>
      </c>
      <c r="D51" s="38" t="s">
        <v>194</v>
      </c>
      <c r="E51" s="38" t="s">
        <v>110</v>
      </c>
      <c r="F51" s="38" t="s">
        <v>184</v>
      </c>
      <c r="G51" s="55">
        <v>24756595.399999999</v>
      </c>
      <c r="H51" s="55">
        <v>0</v>
      </c>
      <c r="I51" s="55">
        <v>509250</v>
      </c>
      <c r="J51" s="55">
        <v>0</v>
      </c>
      <c r="K51" s="56">
        <v>0</v>
      </c>
      <c r="L51" s="56">
        <v>25265845.399999999</v>
      </c>
      <c r="M51" s="56">
        <v>0</v>
      </c>
      <c r="N51" s="55">
        <v>3000476.91</v>
      </c>
      <c r="O51" s="55">
        <v>474276.05</v>
      </c>
      <c r="P51" s="67">
        <v>10538715.23</v>
      </c>
      <c r="Q51" s="55">
        <v>25532.97</v>
      </c>
      <c r="R51" s="55">
        <v>692361.54</v>
      </c>
      <c r="S51" s="55">
        <v>3042837.06</v>
      </c>
      <c r="T51" s="55">
        <v>4916728.58</v>
      </c>
      <c r="U51" s="55">
        <v>0</v>
      </c>
      <c r="V51" s="55">
        <v>805</v>
      </c>
      <c r="W51" s="55">
        <v>562557.96</v>
      </c>
      <c r="X51" s="56">
        <v>2474958.7000000002</v>
      </c>
      <c r="Y51" s="56">
        <v>25729250</v>
      </c>
      <c r="Z51" s="57">
        <v>0.11095639144306572</v>
      </c>
      <c r="AA51" s="56">
        <v>2474958.7000000002</v>
      </c>
      <c r="AB51" s="56">
        <v>0</v>
      </c>
      <c r="AC51" s="56">
        <v>0</v>
      </c>
      <c r="AD51" s="56">
        <v>0</v>
      </c>
      <c r="AE51" s="56">
        <v>0</v>
      </c>
      <c r="AF51" s="56">
        <f t="shared" si="11"/>
        <v>0</v>
      </c>
      <c r="AG51" s="56">
        <v>1546025.19</v>
      </c>
      <c r="AH51" s="55">
        <v>118131.86</v>
      </c>
      <c r="AI51" s="55">
        <v>317496.59999999998</v>
      </c>
      <c r="AJ51" s="56">
        <v>0</v>
      </c>
      <c r="AK51" s="55">
        <v>135879.42000000001</v>
      </c>
      <c r="AL51" s="55">
        <v>38000</v>
      </c>
      <c r="AM51" s="55">
        <v>67593.69</v>
      </c>
      <c r="AN51" s="55">
        <v>12022.28</v>
      </c>
      <c r="AO51" s="55">
        <v>0</v>
      </c>
      <c r="AP51" s="55">
        <v>6684.06</v>
      </c>
      <c r="AQ51" s="55">
        <v>80931.429999999993</v>
      </c>
      <c r="AR51" s="55">
        <v>13423.98</v>
      </c>
      <c r="AS51" s="55">
        <v>0</v>
      </c>
      <c r="AT51" s="55">
        <v>0</v>
      </c>
      <c r="AU51" s="55">
        <v>19919.3</v>
      </c>
      <c r="AV51" s="55">
        <v>118993.98</v>
      </c>
      <c r="AW51" s="55">
        <v>2475101.79</v>
      </c>
      <c r="AX51" s="55">
        <v>0</v>
      </c>
      <c r="AY51" s="57">
        <f t="shared" si="12"/>
        <v>0</v>
      </c>
      <c r="AZ51" s="56">
        <v>0</v>
      </c>
      <c r="BA51" s="57">
        <v>9.9971690776188088E-2</v>
      </c>
      <c r="BB51" s="55">
        <v>396621.82</v>
      </c>
      <c r="BC51" s="55">
        <v>2350280.67</v>
      </c>
      <c r="BD51" s="56">
        <v>269444</v>
      </c>
      <c r="BE51" s="56">
        <v>0</v>
      </c>
      <c r="BF51" s="56">
        <v>419197.40000000101</v>
      </c>
      <c r="BG51" s="56">
        <v>0</v>
      </c>
      <c r="BH51" s="56">
        <v>0</v>
      </c>
      <c r="BI51" s="56">
        <v>0</v>
      </c>
      <c r="BJ51" s="56">
        <f t="shared" si="13"/>
        <v>0</v>
      </c>
      <c r="BK51" s="56">
        <v>0</v>
      </c>
      <c r="BL51" s="56">
        <v>3352</v>
      </c>
      <c r="BM51" s="56">
        <v>1424</v>
      </c>
      <c r="BN51" s="55">
        <v>65</v>
      </c>
      <c r="BO51" s="55">
        <v>0</v>
      </c>
      <c r="BP51" s="55">
        <v>-5</v>
      </c>
      <c r="BQ51" s="55">
        <v>-71</v>
      </c>
      <c r="BR51" s="55">
        <v>-249</v>
      </c>
      <c r="BS51" s="55">
        <v>-738</v>
      </c>
      <c r="BT51" s="55">
        <v>5</v>
      </c>
      <c r="BU51" s="55">
        <v>-4</v>
      </c>
      <c r="BV51" s="55">
        <v>1</v>
      </c>
      <c r="BW51" s="55">
        <v>-558</v>
      </c>
      <c r="BX51" s="55">
        <v>0</v>
      </c>
      <c r="BY51" s="55">
        <v>3222</v>
      </c>
      <c r="BZ51" s="55">
        <v>10</v>
      </c>
      <c r="CA51" s="55">
        <v>58</v>
      </c>
      <c r="CB51" s="55">
        <v>92</v>
      </c>
      <c r="CC51" s="55">
        <v>42</v>
      </c>
      <c r="CD51" s="55">
        <v>408</v>
      </c>
      <c r="CE51" s="55">
        <v>13</v>
      </c>
      <c r="CF51" s="55">
        <v>3</v>
      </c>
    </row>
    <row r="52" spans="1:84" ht="15.65" customHeight="1" x14ac:dyDescent="0.35">
      <c r="A52" s="39">
        <v>5</v>
      </c>
      <c r="B52" s="40" t="s">
        <v>479</v>
      </c>
      <c r="C52" s="53" t="s">
        <v>481</v>
      </c>
      <c r="D52" s="38" t="s">
        <v>177</v>
      </c>
      <c r="E52" s="38" t="s">
        <v>115</v>
      </c>
      <c r="F52" s="38" t="s">
        <v>178</v>
      </c>
      <c r="G52" s="55">
        <v>27195006.859999999</v>
      </c>
      <c r="H52" s="55">
        <v>91400.78</v>
      </c>
      <c r="I52" s="55">
        <v>1648132.88</v>
      </c>
      <c r="J52" s="55">
        <v>0</v>
      </c>
      <c r="K52" s="56">
        <v>0</v>
      </c>
      <c r="L52" s="56">
        <v>28934540.52</v>
      </c>
      <c r="M52" s="56">
        <v>0</v>
      </c>
      <c r="N52" s="55">
        <v>4489230.07</v>
      </c>
      <c r="O52" s="55">
        <v>1072654.23</v>
      </c>
      <c r="P52" s="67">
        <v>13450865.289999999</v>
      </c>
      <c r="Q52" s="55">
        <v>90458.43</v>
      </c>
      <c r="R52" s="55">
        <v>857471.04</v>
      </c>
      <c r="S52" s="55">
        <v>1711934.37</v>
      </c>
      <c r="T52" s="55">
        <v>3489116.49</v>
      </c>
      <c r="U52" s="55">
        <v>0</v>
      </c>
      <c r="V52" s="55">
        <v>0</v>
      </c>
      <c r="W52" s="55">
        <v>1228982.6200000001</v>
      </c>
      <c r="X52" s="56">
        <v>2234778.77</v>
      </c>
      <c r="Y52" s="56">
        <v>28625491.309999999</v>
      </c>
      <c r="Z52" s="57">
        <v>6.4717266680840366E-2</v>
      </c>
      <c r="AA52" s="56">
        <v>2175608.4</v>
      </c>
      <c r="AB52" s="56">
        <v>0</v>
      </c>
      <c r="AC52" s="56">
        <v>0</v>
      </c>
      <c r="AD52" s="56">
        <v>0</v>
      </c>
      <c r="AE52" s="56">
        <v>0</v>
      </c>
      <c r="AF52" s="56">
        <f t="shared" si="11"/>
        <v>0</v>
      </c>
      <c r="AG52" s="56">
        <v>976930.43</v>
      </c>
      <c r="AH52" s="55">
        <v>75055.63</v>
      </c>
      <c r="AI52" s="55">
        <v>207826.48</v>
      </c>
      <c r="AJ52" s="56">
        <v>3913</v>
      </c>
      <c r="AK52" s="55">
        <v>59989.85</v>
      </c>
      <c r="AL52" s="55">
        <v>0</v>
      </c>
      <c r="AM52" s="55">
        <v>114662.11</v>
      </c>
      <c r="AN52" s="55">
        <v>11861.89</v>
      </c>
      <c r="AO52" s="55">
        <v>1100</v>
      </c>
      <c r="AP52" s="55">
        <v>164006.35999999999</v>
      </c>
      <c r="AQ52" s="55">
        <v>43467.5</v>
      </c>
      <c r="AR52" s="55">
        <v>26377.73</v>
      </c>
      <c r="AS52" s="55">
        <v>0</v>
      </c>
      <c r="AT52" s="55">
        <v>0</v>
      </c>
      <c r="AU52" s="55">
        <v>32353.65</v>
      </c>
      <c r="AV52" s="55">
        <v>69197.600000000006</v>
      </c>
      <c r="AW52" s="55">
        <v>1786742.23</v>
      </c>
      <c r="AX52" s="55">
        <v>0</v>
      </c>
      <c r="AY52" s="57">
        <f t="shared" si="12"/>
        <v>0</v>
      </c>
      <c r="AZ52" s="56">
        <v>165.84</v>
      </c>
      <c r="BA52" s="57">
        <v>8.0000288700055877E-2</v>
      </c>
      <c r="BB52" s="55">
        <v>241011.4</v>
      </c>
      <c r="BC52" s="55">
        <v>1524890.32</v>
      </c>
      <c r="BD52" s="56">
        <v>266245</v>
      </c>
      <c r="BE52" s="56">
        <v>0</v>
      </c>
      <c r="BF52" s="56">
        <v>1028060.24</v>
      </c>
      <c r="BG52" s="56">
        <v>581374.68250000104</v>
      </c>
      <c r="BH52" s="56">
        <v>0</v>
      </c>
      <c r="BI52" s="56">
        <v>0</v>
      </c>
      <c r="BJ52" s="56">
        <f t="shared" si="13"/>
        <v>0</v>
      </c>
      <c r="BK52" s="56">
        <v>0</v>
      </c>
      <c r="BL52" s="56">
        <v>3773</v>
      </c>
      <c r="BM52" s="56">
        <v>1402</v>
      </c>
      <c r="BN52" s="55">
        <v>37</v>
      </c>
      <c r="BO52" s="55">
        <v>-16</v>
      </c>
      <c r="BP52" s="55">
        <v>-4</v>
      </c>
      <c r="BQ52" s="55">
        <v>-21</v>
      </c>
      <c r="BR52" s="55">
        <v>-82</v>
      </c>
      <c r="BS52" s="55">
        <v>-501</v>
      </c>
      <c r="BT52" s="55">
        <v>0</v>
      </c>
      <c r="BU52" s="55">
        <v>0</v>
      </c>
      <c r="BV52" s="55">
        <v>-2</v>
      </c>
      <c r="BW52" s="55">
        <v>-692</v>
      </c>
      <c r="BX52" s="55">
        <v>-2</v>
      </c>
      <c r="BY52" s="55">
        <v>3892</v>
      </c>
      <c r="BZ52" s="55">
        <v>11</v>
      </c>
      <c r="CA52" s="55">
        <v>13</v>
      </c>
      <c r="CB52" s="55">
        <v>101</v>
      </c>
      <c r="CC52" s="55">
        <v>60</v>
      </c>
      <c r="CD52" s="55">
        <v>72</v>
      </c>
      <c r="CE52" s="55">
        <v>503</v>
      </c>
      <c r="CF52" s="55">
        <v>5</v>
      </c>
    </row>
    <row r="53" spans="1:84" ht="15.65" customHeight="1" x14ac:dyDescent="0.35">
      <c r="A53" s="39">
        <v>5</v>
      </c>
      <c r="B53" s="88" t="s">
        <v>559</v>
      </c>
      <c r="C53" s="53" t="s">
        <v>558</v>
      </c>
      <c r="D53" s="38" t="s">
        <v>177</v>
      </c>
      <c r="E53" s="38" t="s">
        <v>115</v>
      </c>
      <c r="F53" s="38" t="s">
        <v>178</v>
      </c>
      <c r="G53" s="63">
        <v>16486748.5</v>
      </c>
      <c r="H53" s="55">
        <v>0</v>
      </c>
      <c r="I53" s="63">
        <v>715118.34000000008</v>
      </c>
      <c r="J53" s="55">
        <v>0</v>
      </c>
      <c r="K53" s="55">
        <v>0</v>
      </c>
      <c r="L53" s="64">
        <v>17201866.840000004</v>
      </c>
      <c r="M53" s="56">
        <v>0</v>
      </c>
      <c r="N53" s="63">
        <v>4768322.5699999994</v>
      </c>
      <c r="O53" s="63">
        <v>893806.33</v>
      </c>
      <c r="P53" s="65">
        <v>5750498.1600000001</v>
      </c>
      <c r="Q53" s="63">
        <v>57481.7</v>
      </c>
      <c r="R53" s="63">
        <v>593363.40999999992</v>
      </c>
      <c r="S53" s="63">
        <v>1856669.8800000001</v>
      </c>
      <c r="T53" s="63">
        <v>1458604.38</v>
      </c>
      <c r="U53" s="55">
        <v>0</v>
      </c>
      <c r="V53" s="55">
        <v>0</v>
      </c>
      <c r="W53" s="63">
        <v>599380.40999999992</v>
      </c>
      <c r="X53" s="64">
        <v>1139059.8899999999</v>
      </c>
      <c r="Y53" s="64">
        <v>17117186.729999997</v>
      </c>
      <c r="Z53" s="57">
        <v>4.2000000000000003E-2</v>
      </c>
      <c r="AA53" s="64">
        <v>1029272.3299999998</v>
      </c>
      <c r="AB53" s="56">
        <v>0</v>
      </c>
      <c r="AC53" s="56">
        <v>0</v>
      </c>
      <c r="AD53" s="56">
        <v>0</v>
      </c>
      <c r="AE53" s="56">
        <v>0</v>
      </c>
      <c r="AF53" s="56">
        <f t="shared" ref="AF53" si="14">SUM(AD53:AE53)</f>
        <v>0</v>
      </c>
      <c r="AG53" s="64">
        <v>568017.63</v>
      </c>
      <c r="AH53" s="63">
        <v>47603.79</v>
      </c>
      <c r="AI53" s="63">
        <v>102167.75</v>
      </c>
      <c r="AJ53" s="56">
        <v>0</v>
      </c>
      <c r="AK53" s="63">
        <v>87504.739999999991</v>
      </c>
      <c r="AL53" s="63">
        <v>38164.75</v>
      </c>
      <c r="AM53" s="63">
        <v>92759.49</v>
      </c>
      <c r="AN53" s="63">
        <v>11322.23</v>
      </c>
      <c r="AO53" s="63">
        <v>39075.89</v>
      </c>
      <c r="AP53" s="63">
        <v>30089.05</v>
      </c>
      <c r="AQ53" s="63">
        <v>37086.44</v>
      </c>
      <c r="AR53" s="63">
        <v>19558.41</v>
      </c>
      <c r="AS53" s="55">
        <v>0</v>
      </c>
      <c r="AT53" s="63">
        <v>72312.59</v>
      </c>
      <c r="AU53" s="63">
        <v>152.01</v>
      </c>
      <c r="AV53" s="63">
        <f>AW53-AG53-AH53-AI53-AK53-AL53-AM53-AN53-AO53-AP53-AQ53-AR53-AT53-AU53</f>
        <v>265469.05000000005</v>
      </c>
      <c r="AW53" s="63">
        <v>1411283.82</v>
      </c>
      <c r="AX53" s="55">
        <v>0</v>
      </c>
      <c r="AY53" s="57">
        <f t="shared" ref="AY53" si="15">AX53/AW53</f>
        <v>0</v>
      </c>
      <c r="AZ53" s="56">
        <v>0</v>
      </c>
      <c r="BA53" s="57">
        <v>6.2399999999999997E-2</v>
      </c>
      <c r="BB53" s="63">
        <v>191333.09</v>
      </c>
      <c r="BC53" s="63">
        <v>504412.8</v>
      </c>
      <c r="BD53" s="64">
        <v>158090</v>
      </c>
      <c r="BE53" s="56">
        <v>0</v>
      </c>
      <c r="BF53" s="64">
        <v>552464.76</v>
      </c>
      <c r="BG53" s="64">
        <v>199643.80499999999</v>
      </c>
      <c r="BH53" s="56">
        <v>0</v>
      </c>
      <c r="BI53" s="56">
        <v>0</v>
      </c>
      <c r="BJ53" s="56">
        <f t="shared" si="13"/>
        <v>0</v>
      </c>
      <c r="BK53" s="56">
        <v>0</v>
      </c>
      <c r="BL53" s="56">
        <v>1601</v>
      </c>
      <c r="BM53" s="56">
        <v>607</v>
      </c>
      <c r="BN53" s="55">
        <v>34</v>
      </c>
      <c r="BO53" s="55">
        <v>0</v>
      </c>
      <c r="BP53" s="55">
        <v>-5</v>
      </c>
      <c r="BQ53" s="55">
        <v>-32</v>
      </c>
      <c r="BR53" s="55">
        <v>-63</v>
      </c>
      <c r="BS53" s="55">
        <v>-241</v>
      </c>
      <c r="BT53" s="55">
        <v>0</v>
      </c>
      <c r="BU53" s="55">
        <v>0</v>
      </c>
      <c r="BV53" s="55">
        <v>-1</v>
      </c>
      <c r="BW53" s="55">
        <v>-373</v>
      </c>
      <c r="BX53" s="55">
        <v>-1</v>
      </c>
      <c r="BY53" s="55">
        <v>1526</v>
      </c>
      <c r="BZ53" s="55">
        <v>10</v>
      </c>
      <c r="CA53" s="55">
        <v>12</v>
      </c>
      <c r="CB53" s="55">
        <v>86</v>
      </c>
      <c r="CC53" s="55">
        <v>32</v>
      </c>
      <c r="CD53" s="55">
        <v>89</v>
      </c>
      <c r="CE53" s="55">
        <v>159</v>
      </c>
      <c r="CF53" s="55">
        <v>5</v>
      </c>
    </row>
    <row r="54" spans="1:84" ht="15.65" customHeight="1" x14ac:dyDescent="0.35">
      <c r="A54" s="39">
        <v>5</v>
      </c>
      <c r="B54" s="40" t="s">
        <v>506</v>
      </c>
      <c r="C54" s="53" t="s">
        <v>227</v>
      </c>
      <c r="D54" s="38" t="s">
        <v>185</v>
      </c>
      <c r="E54" s="38" t="s">
        <v>115</v>
      </c>
      <c r="F54" s="38" t="s">
        <v>178</v>
      </c>
      <c r="G54" s="55">
        <v>24009124</v>
      </c>
      <c r="H54" s="55">
        <v>0</v>
      </c>
      <c r="I54" s="55">
        <v>859166.74000000011</v>
      </c>
      <c r="J54" s="55">
        <v>0</v>
      </c>
      <c r="K54" s="56">
        <v>20635.38</v>
      </c>
      <c r="L54" s="56">
        <v>24888926.120000001</v>
      </c>
      <c r="M54" s="56">
        <v>0</v>
      </c>
      <c r="N54" s="55">
        <v>6572803.0700000003</v>
      </c>
      <c r="O54" s="55">
        <v>883651.25</v>
      </c>
      <c r="P54" s="67">
        <v>9492243.8000000007</v>
      </c>
      <c r="Q54" s="55">
        <v>61769.26</v>
      </c>
      <c r="R54" s="55">
        <v>668247.37</v>
      </c>
      <c r="S54" s="55">
        <v>3324093.85</v>
      </c>
      <c r="T54" s="55">
        <v>2109067.84</v>
      </c>
      <c r="U54" s="55">
        <v>0</v>
      </c>
      <c r="V54" s="55">
        <v>0</v>
      </c>
      <c r="W54" s="55">
        <v>856945.93</v>
      </c>
      <c r="X54" s="56">
        <v>1220688.24</v>
      </c>
      <c r="Y54" s="56">
        <v>25189510.609999999</v>
      </c>
      <c r="Z54" s="57">
        <v>7.8919288350545819E-2</v>
      </c>
      <c r="AA54" s="56">
        <v>1200052.8600000001</v>
      </c>
      <c r="AB54" s="56">
        <v>0</v>
      </c>
      <c r="AC54" s="56">
        <v>0</v>
      </c>
      <c r="AD54" s="56">
        <v>20635.38</v>
      </c>
      <c r="AE54" s="56">
        <v>5563.82</v>
      </c>
      <c r="AF54" s="56">
        <f>SUM(AD54:AE54)</f>
        <v>26199.200000000001</v>
      </c>
      <c r="AG54" s="56">
        <v>657698.14</v>
      </c>
      <c r="AH54" s="55">
        <v>51013.89</v>
      </c>
      <c r="AI54" s="55">
        <v>126086.78</v>
      </c>
      <c r="AJ54" s="56">
        <v>0</v>
      </c>
      <c r="AK54" s="55">
        <v>44808</v>
      </c>
      <c r="AL54" s="55">
        <v>23445</v>
      </c>
      <c r="AM54" s="55">
        <v>67168.47</v>
      </c>
      <c r="AN54" s="55">
        <v>11322.23</v>
      </c>
      <c r="AO54" s="55">
        <v>0</v>
      </c>
      <c r="AP54" s="55">
        <v>0</v>
      </c>
      <c r="AQ54" s="55">
        <v>33939.199999999997</v>
      </c>
      <c r="AR54" s="55">
        <v>16390.36</v>
      </c>
      <c r="AS54" s="55">
        <v>0</v>
      </c>
      <c r="AT54" s="55">
        <v>14544.91</v>
      </c>
      <c r="AU54" s="55">
        <v>19854.060000000001</v>
      </c>
      <c r="AV54" s="55">
        <v>69010.539999999994</v>
      </c>
      <c r="AW54" s="55">
        <v>1135281.58</v>
      </c>
      <c r="AX54" s="55">
        <v>0</v>
      </c>
      <c r="AY54" s="57">
        <f>AX54/AW54</f>
        <v>0</v>
      </c>
      <c r="AZ54" s="56">
        <v>0</v>
      </c>
      <c r="BA54" s="57">
        <v>4.9983200553256342E-2</v>
      </c>
      <c r="BB54" s="55">
        <v>448786.95</v>
      </c>
      <c r="BC54" s="55">
        <v>1445996.03</v>
      </c>
      <c r="BD54" s="56">
        <v>266245</v>
      </c>
      <c r="BE54" s="56">
        <v>0</v>
      </c>
      <c r="BF54" s="56">
        <v>533509.07999999903</v>
      </c>
      <c r="BG54" s="56">
        <v>249688.68499999901</v>
      </c>
      <c r="BH54" s="56">
        <v>0</v>
      </c>
      <c r="BI54" s="56">
        <v>0</v>
      </c>
      <c r="BJ54" s="56">
        <f t="shared" si="13"/>
        <v>0</v>
      </c>
      <c r="BK54" s="56">
        <v>0</v>
      </c>
      <c r="BL54" s="56">
        <v>2567</v>
      </c>
      <c r="BM54" s="56">
        <v>813</v>
      </c>
      <c r="BN54" s="55">
        <v>0</v>
      </c>
      <c r="BO54" s="55">
        <v>1</v>
      </c>
      <c r="BP54" s="55">
        <v>-3</v>
      </c>
      <c r="BQ54" s="55">
        <v>-6</v>
      </c>
      <c r="BR54" s="55">
        <v>-82</v>
      </c>
      <c r="BS54" s="55">
        <v>-321</v>
      </c>
      <c r="BT54" s="55">
        <v>0</v>
      </c>
      <c r="BU54" s="55">
        <v>0</v>
      </c>
      <c r="BV54" s="55">
        <v>1</v>
      </c>
      <c r="BW54" s="55">
        <v>-459</v>
      </c>
      <c r="BX54" s="55">
        <v>0</v>
      </c>
      <c r="BY54" s="55">
        <v>2511</v>
      </c>
      <c r="BZ54" s="55">
        <v>40</v>
      </c>
      <c r="CA54" s="55">
        <v>32</v>
      </c>
      <c r="CB54" s="55">
        <v>108</v>
      </c>
      <c r="CC54" s="55">
        <v>27</v>
      </c>
      <c r="CD54" s="55">
        <v>155</v>
      </c>
      <c r="CE54" s="55">
        <v>165</v>
      </c>
      <c r="CF54" s="55">
        <v>4</v>
      </c>
    </row>
    <row r="55" spans="1:84" s="46" customFormat="1" ht="15.65" customHeight="1" x14ac:dyDescent="0.35">
      <c r="A55" s="39">
        <v>5</v>
      </c>
      <c r="B55" s="40" t="s">
        <v>195</v>
      </c>
      <c r="C55" s="53" t="s">
        <v>196</v>
      </c>
      <c r="D55" s="38" t="s">
        <v>197</v>
      </c>
      <c r="E55" s="38" t="s">
        <v>110</v>
      </c>
      <c r="F55" s="38" t="s">
        <v>184</v>
      </c>
      <c r="G55" s="55">
        <v>25355106.510000002</v>
      </c>
      <c r="H55" s="55">
        <v>0</v>
      </c>
      <c r="I55" s="55">
        <v>676160.09</v>
      </c>
      <c r="J55" s="55">
        <v>0</v>
      </c>
      <c r="K55" s="56">
        <v>0</v>
      </c>
      <c r="L55" s="56">
        <v>26031266.600000001</v>
      </c>
      <c r="M55" s="56">
        <v>0</v>
      </c>
      <c r="N55" s="55">
        <v>4399138.26</v>
      </c>
      <c r="O55" s="55">
        <v>1080085.71</v>
      </c>
      <c r="P55" s="67">
        <v>7483468</v>
      </c>
      <c r="Q55" s="55">
        <v>13575</v>
      </c>
      <c r="R55" s="55">
        <v>781927.32</v>
      </c>
      <c r="S55" s="55">
        <v>4793685.88</v>
      </c>
      <c r="T55" s="55">
        <v>4094226.61</v>
      </c>
      <c r="U55" s="55">
        <v>0</v>
      </c>
      <c r="V55" s="55">
        <v>0</v>
      </c>
      <c r="W55" s="55">
        <v>884378.18</v>
      </c>
      <c r="X55" s="56">
        <v>2535003.91</v>
      </c>
      <c r="Y55" s="56">
        <v>26065488.870000001</v>
      </c>
      <c r="Z55" s="57">
        <v>0.12799323121439332</v>
      </c>
      <c r="AA55" s="56">
        <v>2535003.91</v>
      </c>
      <c r="AB55" s="56">
        <v>0</v>
      </c>
      <c r="AC55" s="56">
        <v>0</v>
      </c>
      <c r="AD55" s="56">
        <v>0</v>
      </c>
      <c r="AE55" s="56">
        <v>0</v>
      </c>
      <c r="AF55" s="56">
        <f>SUM(AD55:AE55)</f>
        <v>0</v>
      </c>
      <c r="AG55" s="56">
        <v>1444751.48</v>
      </c>
      <c r="AH55" s="55">
        <v>111204.24</v>
      </c>
      <c r="AI55" s="55">
        <v>341389.2</v>
      </c>
      <c r="AJ55" s="56">
        <v>0</v>
      </c>
      <c r="AK55" s="55">
        <v>136260</v>
      </c>
      <c r="AL55" s="55">
        <v>41322</v>
      </c>
      <c r="AM55" s="55">
        <v>81846.78</v>
      </c>
      <c r="AN55" s="55">
        <v>11988.35</v>
      </c>
      <c r="AO55" s="55">
        <v>0</v>
      </c>
      <c r="AP55" s="55">
        <v>0</v>
      </c>
      <c r="AQ55" s="55">
        <v>75723.05</v>
      </c>
      <c r="AR55" s="55">
        <v>40865.550000000003</v>
      </c>
      <c r="AS55" s="55">
        <v>0</v>
      </c>
      <c r="AT55" s="55">
        <v>16503.310000000001</v>
      </c>
      <c r="AU55" s="55">
        <v>19087.16</v>
      </c>
      <c r="AV55" s="55">
        <v>82200.209999999992</v>
      </c>
      <c r="AW55" s="55">
        <v>2403141.33</v>
      </c>
      <c r="AX55" s="55">
        <v>0</v>
      </c>
      <c r="AY55" s="57">
        <f>AX55/AW55</f>
        <v>0</v>
      </c>
      <c r="AZ55" s="56">
        <v>0</v>
      </c>
      <c r="BA55" s="57">
        <v>9.9980014242898166E-2</v>
      </c>
      <c r="BB55" s="55">
        <v>1118317.21</v>
      </c>
      <c r="BC55" s="55">
        <v>2126964.7999999998</v>
      </c>
      <c r="BD55" s="56">
        <v>269444</v>
      </c>
      <c r="BE55" s="56">
        <v>0</v>
      </c>
      <c r="BF55" s="56">
        <v>1483553.06</v>
      </c>
      <c r="BG55" s="56">
        <v>882767.72750000004</v>
      </c>
      <c r="BH55" s="56">
        <v>0</v>
      </c>
      <c r="BI55" s="56">
        <v>0</v>
      </c>
      <c r="BJ55" s="56">
        <f t="shared" si="13"/>
        <v>0</v>
      </c>
      <c r="BK55" s="56">
        <v>0</v>
      </c>
      <c r="BL55" s="56">
        <v>2992</v>
      </c>
      <c r="BM55" s="56">
        <v>1215</v>
      </c>
      <c r="BN55" s="55">
        <v>8</v>
      </c>
      <c r="BO55" s="55">
        <v>0</v>
      </c>
      <c r="BP55" s="55">
        <v>-25</v>
      </c>
      <c r="BQ55" s="55">
        <v>-55</v>
      </c>
      <c r="BR55" s="55">
        <v>-199</v>
      </c>
      <c r="BS55" s="55">
        <v>-402</v>
      </c>
      <c r="BT55" s="55">
        <v>0</v>
      </c>
      <c r="BU55" s="55">
        <v>-1</v>
      </c>
      <c r="BV55" s="55">
        <v>0</v>
      </c>
      <c r="BW55" s="55">
        <v>-488</v>
      </c>
      <c r="BX55" s="55">
        <v>-2</v>
      </c>
      <c r="BY55" s="55">
        <v>3043</v>
      </c>
      <c r="BZ55" s="55">
        <v>4</v>
      </c>
      <c r="CA55" s="55">
        <v>62</v>
      </c>
      <c r="CB55" s="55">
        <v>105</v>
      </c>
      <c r="CC55" s="55">
        <v>58</v>
      </c>
      <c r="CD55" s="55">
        <v>251</v>
      </c>
      <c r="CE55" s="55">
        <v>3</v>
      </c>
      <c r="CF55" s="55">
        <v>3</v>
      </c>
    </row>
    <row r="56" spans="1:84" s="46" customFormat="1" ht="15.65" customHeight="1" x14ac:dyDescent="0.35">
      <c r="A56" s="39">
        <v>5</v>
      </c>
      <c r="B56" s="40" t="s">
        <v>550</v>
      </c>
      <c r="C56" s="53" t="s">
        <v>556</v>
      </c>
      <c r="D56" s="38" t="s">
        <v>198</v>
      </c>
      <c r="E56" s="38" t="s">
        <v>110</v>
      </c>
      <c r="F56" s="38" t="s">
        <v>184</v>
      </c>
      <c r="G56" s="55">
        <v>34650946.159999996</v>
      </c>
      <c r="H56" s="55">
        <v>0</v>
      </c>
      <c r="I56" s="55">
        <v>2031031.55</v>
      </c>
      <c r="J56" s="55">
        <v>0</v>
      </c>
      <c r="K56" s="56">
        <v>0</v>
      </c>
      <c r="L56" s="56">
        <v>36681977.710000001</v>
      </c>
      <c r="M56" s="56">
        <v>0</v>
      </c>
      <c r="N56" s="55">
        <v>7202528.9800000004</v>
      </c>
      <c r="O56" s="55">
        <v>965532.98</v>
      </c>
      <c r="P56" s="67">
        <v>13550231.23</v>
      </c>
      <c r="Q56" s="55">
        <v>46502.2</v>
      </c>
      <c r="R56" s="55">
        <v>836304.72</v>
      </c>
      <c r="S56" s="55">
        <v>4913183.8</v>
      </c>
      <c r="T56" s="55">
        <v>4617759.5999999996</v>
      </c>
      <c r="U56" s="55">
        <v>0</v>
      </c>
      <c r="V56" s="55">
        <v>0</v>
      </c>
      <c r="W56" s="55">
        <v>1624584.73</v>
      </c>
      <c r="X56" s="56">
        <v>2802165.12</v>
      </c>
      <c r="Y56" s="56">
        <v>36558793.359999999</v>
      </c>
      <c r="Z56" s="57">
        <v>0.1274482780241635</v>
      </c>
      <c r="AA56" s="56">
        <v>2774222.35</v>
      </c>
      <c r="AB56" s="56">
        <v>0</v>
      </c>
      <c r="AC56" s="56">
        <v>0</v>
      </c>
      <c r="AD56" s="56">
        <v>0</v>
      </c>
      <c r="AE56" s="56">
        <v>0</v>
      </c>
      <c r="AF56" s="56">
        <f>SUM(AD56:AE56)</f>
        <v>0</v>
      </c>
      <c r="AG56" s="56">
        <v>1427592.79</v>
      </c>
      <c r="AH56" s="55">
        <v>115142.99</v>
      </c>
      <c r="AI56" s="55">
        <v>307839.27</v>
      </c>
      <c r="AJ56" s="56">
        <v>30209.71</v>
      </c>
      <c r="AK56" s="55">
        <v>139054.70000000001</v>
      </c>
      <c r="AL56" s="55">
        <v>55627.81</v>
      </c>
      <c r="AM56" s="55">
        <v>135705.78</v>
      </c>
      <c r="AN56" s="55">
        <v>12200</v>
      </c>
      <c r="AO56" s="55">
        <v>5690</v>
      </c>
      <c r="AP56" s="55">
        <v>92247.35</v>
      </c>
      <c r="AQ56" s="55">
        <v>50796.2</v>
      </c>
      <c r="AR56" s="55">
        <v>40774.699999999997</v>
      </c>
      <c r="AS56" s="55">
        <v>0</v>
      </c>
      <c r="AT56" s="55">
        <v>92781.4</v>
      </c>
      <c r="AU56" s="55">
        <v>30925.61</v>
      </c>
      <c r="AV56" s="55">
        <v>112295.7</v>
      </c>
      <c r="AW56" s="55">
        <v>2648884.0099999998</v>
      </c>
      <c r="AX56" s="55">
        <v>0</v>
      </c>
      <c r="AY56" s="57">
        <f>AX56/AW56</f>
        <v>0</v>
      </c>
      <c r="AZ56" s="56">
        <v>0</v>
      </c>
      <c r="BA56" s="57">
        <v>8.0061950897100706E-2</v>
      </c>
      <c r="BB56" s="55">
        <v>865416.36</v>
      </c>
      <c r="BC56" s="55">
        <v>3550787.06</v>
      </c>
      <c r="BD56" s="56">
        <v>266245</v>
      </c>
      <c r="BE56" s="56">
        <v>0</v>
      </c>
      <c r="BF56" s="56">
        <v>1453389.99</v>
      </c>
      <c r="BG56" s="56">
        <v>791168.987499999</v>
      </c>
      <c r="BH56" s="56">
        <v>0</v>
      </c>
      <c r="BI56" s="56">
        <v>0</v>
      </c>
      <c r="BJ56" s="56">
        <f t="shared" si="13"/>
        <v>0</v>
      </c>
      <c r="BK56" s="56">
        <v>0</v>
      </c>
      <c r="BL56" s="56">
        <v>3462</v>
      </c>
      <c r="BM56" s="56">
        <v>1284</v>
      </c>
      <c r="BN56" s="55">
        <v>51</v>
      </c>
      <c r="BO56" s="55">
        <v>0</v>
      </c>
      <c r="BP56" s="55">
        <v>-6</v>
      </c>
      <c r="BQ56" s="55">
        <v>-30</v>
      </c>
      <c r="BR56" s="55">
        <v>-227</v>
      </c>
      <c r="BS56" s="55">
        <v>-467</v>
      </c>
      <c r="BT56" s="55">
        <v>7</v>
      </c>
      <c r="BU56" s="55">
        <v>-2</v>
      </c>
      <c r="BV56" s="55">
        <v>0</v>
      </c>
      <c r="BW56" s="55">
        <v>-677</v>
      </c>
      <c r="BX56" s="55">
        <v>-1</v>
      </c>
      <c r="BY56" s="55">
        <v>3394</v>
      </c>
      <c r="BZ56" s="55">
        <v>28</v>
      </c>
      <c r="CA56" s="55">
        <v>7</v>
      </c>
      <c r="CB56" s="55">
        <v>239</v>
      </c>
      <c r="CC56" s="55">
        <v>54</v>
      </c>
      <c r="CD56" s="55">
        <v>383</v>
      </c>
      <c r="CE56" s="55">
        <v>7</v>
      </c>
      <c r="CF56" s="55">
        <v>1</v>
      </c>
    </row>
    <row r="57" spans="1:84" s="46" customFormat="1" ht="15.65" customHeight="1" x14ac:dyDescent="0.35">
      <c r="A57" s="39">
        <v>5</v>
      </c>
      <c r="B57" s="40" t="s">
        <v>199</v>
      </c>
      <c r="C57" s="53" t="s">
        <v>200</v>
      </c>
      <c r="D57" s="38" t="s">
        <v>159</v>
      </c>
      <c r="E57" s="38" t="s">
        <v>110</v>
      </c>
      <c r="F57" s="38" t="s">
        <v>184</v>
      </c>
      <c r="G57" s="55">
        <v>16033543.470000001</v>
      </c>
      <c r="H57" s="55">
        <v>0</v>
      </c>
      <c r="I57" s="55">
        <v>456744.58</v>
      </c>
      <c r="J57" s="55">
        <v>0</v>
      </c>
      <c r="K57" s="56">
        <v>0</v>
      </c>
      <c r="L57" s="56">
        <v>16490288.050000001</v>
      </c>
      <c r="M57" s="56">
        <v>0</v>
      </c>
      <c r="N57" s="55">
        <v>2916882.25</v>
      </c>
      <c r="O57" s="55">
        <v>511487.14</v>
      </c>
      <c r="P57" s="67">
        <v>5808252.0999999996</v>
      </c>
      <c r="Q57" s="55">
        <v>20319.98</v>
      </c>
      <c r="R57" s="55">
        <v>505591.94</v>
      </c>
      <c r="S57" s="55">
        <v>2021970.76</v>
      </c>
      <c r="T57" s="55">
        <v>2475714.5299999998</v>
      </c>
      <c r="U57" s="55">
        <v>0</v>
      </c>
      <c r="V57" s="55">
        <v>0</v>
      </c>
      <c r="W57" s="55">
        <v>478515.17</v>
      </c>
      <c r="X57" s="56">
        <v>1601564.56</v>
      </c>
      <c r="Y57" s="56">
        <v>16340298.43</v>
      </c>
      <c r="Z57" s="57">
        <v>0.14455724926537403</v>
      </c>
      <c r="AA57" s="56">
        <v>1601564.56</v>
      </c>
      <c r="AB57" s="56">
        <v>0</v>
      </c>
      <c r="AC57" s="56">
        <v>0</v>
      </c>
      <c r="AD57" s="56">
        <v>0</v>
      </c>
      <c r="AE57" s="56">
        <v>0</v>
      </c>
      <c r="AF57" s="56">
        <f>SUM(AD57:AE57)</f>
        <v>0</v>
      </c>
      <c r="AG57" s="56">
        <v>833472.91</v>
      </c>
      <c r="AH57" s="55">
        <v>60132.83</v>
      </c>
      <c r="AI57" s="55">
        <v>255173</v>
      </c>
      <c r="AJ57" s="56">
        <v>0</v>
      </c>
      <c r="AK57" s="55">
        <v>133620</v>
      </c>
      <c r="AL57" s="55">
        <v>36445.370000000003</v>
      </c>
      <c r="AM57" s="55">
        <v>67047.679999999993</v>
      </c>
      <c r="AN57" s="55">
        <v>12200</v>
      </c>
      <c r="AO57" s="55">
        <v>0</v>
      </c>
      <c r="AP57" s="55">
        <v>6200.82</v>
      </c>
      <c r="AQ57" s="55">
        <v>57726.71</v>
      </c>
      <c r="AR57" s="55">
        <v>6440.04</v>
      </c>
      <c r="AS57" s="55">
        <v>0</v>
      </c>
      <c r="AT57" s="55">
        <v>14087.71</v>
      </c>
      <c r="AU57" s="55">
        <v>24923.79</v>
      </c>
      <c r="AV57" s="55">
        <v>49665.71</v>
      </c>
      <c r="AW57" s="55">
        <v>1557136.57</v>
      </c>
      <c r="AX57" s="55">
        <v>0</v>
      </c>
      <c r="AY57" s="57">
        <f>AX57/AW57</f>
        <v>0</v>
      </c>
      <c r="AZ57" s="56">
        <v>0</v>
      </c>
      <c r="BA57" s="57">
        <v>9.9888372336199488E-2</v>
      </c>
      <c r="BB57" s="55">
        <v>460949.09</v>
      </c>
      <c r="BC57" s="55">
        <v>1856815.85</v>
      </c>
      <c r="BD57" s="56">
        <v>269443.96999999997</v>
      </c>
      <c r="BE57" s="56">
        <v>0</v>
      </c>
      <c r="BF57" s="56">
        <v>415385.64</v>
      </c>
      <c r="BG57" s="56">
        <v>26101.497500000001</v>
      </c>
      <c r="BH57" s="56">
        <v>0</v>
      </c>
      <c r="BI57" s="56">
        <v>0</v>
      </c>
      <c r="BJ57" s="56">
        <f t="shared" si="13"/>
        <v>0</v>
      </c>
      <c r="BK57" s="56">
        <v>0</v>
      </c>
      <c r="BL57" s="56">
        <v>1937</v>
      </c>
      <c r="BM57" s="56">
        <v>600</v>
      </c>
      <c r="BN57" s="55">
        <v>5</v>
      </c>
      <c r="BO57" s="55">
        <v>-4</v>
      </c>
      <c r="BP57" s="55">
        <v>-11</v>
      </c>
      <c r="BQ57" s="55">
        <v>-37</v>
      </c>
      <c r="BR57" s="55">
        <v>-61</v>
      </c>
      <c r="BS57" s="55">
        <v>-198</v>
      </c>
      <c r="BT57" s="55">
        <v>1</v>
      </c>
      <c r="BU57" s="55">
        <v>-1</v>
      </c>
      <c r="BV57" s="55">
        <v>2</v>
      </c>
      <c r="BW57" s="55">
        <v>-339</v>
      </c>
      <c r="BX57" s="55">
        <v>0</v>
      </c>
      <c r="BY57" s="55">
        <v>1894</v>
      </c>
      <c r="BZ57" s="55">
        <v>5</v>
      </c>
      <c r="CA57" s="55">
        <v>0</v>
      </c>
      <c r="CB57" s="55">
        <v>56</v>
      </c>
      <c r="CC57" s="55">
        <v>31</v>
      </c>
      <c r="CD57" s="55">
        <v>239</v>
      </c>
      <c r="CE57" s="55">
        <v>13</v>
      </c>
      <c r="CF57" s="55">
        <v>1</v>
      </c>
    </row>
    <row r="58" spans="1:84" ht="15.65" customHeight="1" x14ac:dyDescent="0.35">
      <c r="A58" s="39">
        <v>6</v>
      </c>
      <c r="B58" s="40" t="s">
        <v>201</v>
      </c>
      <c r="C58" s="53" t="s">
        <v>202</v>
      </c>
      <c r="D58" s="38" t="s">
        <v>203</v>
      </c>
      <c r="E58" s="38" t="s">
        <v>101</v>
      </c>
      <c r="F58" s="38" t="s">
        <v>204</v>
      </c>
      <c r="G58" s="55">
        <v>22270277.190000001</v>
      </c>
      <c r="H58" s="55">
        <v>110474.37</v>
      </c>
      <c r="I58" s="55">
        <v>263077.81</v>
      </c>
      <c r="J58" s="55">
        <v>0</v>
      </c>
      <c r="K58" s="56">
        <v>0</v>
      </c>
      <c r="L58" s="56">
        <v>22643829.370000001</v>
      </c>
      <c r="M58" s="56">
        <v>0</v>
      </c>
      <c r="N58" s="55">
        <v>7719026.7199999997</v>
      </c>
      <c r="O58" s="55">
        <v>1785192.25</v>
      </c>
      <c r="P58" s="67">
        <v>4059929.31</v>
      </c>
      <c r="Q58" s="55">
        <v>664.73</v>
      </c>
      <c r="R58" s="55">
        <v>835583.13</v>
      </c>
      <c r="S58" s="55">
        <v>3720933.96</v>
      </c>
      <c r="T58" s="55">
        <v>2227647.7000000002</v>
      </c>
      <c r="U58" s="55">
        <v>0</v>
      </c>
      <c r="V58" s="55">
        <v>110474.37</v>
      </c>
      <c r="W58" s="55">
        <v>519298.89</v>
      </c>
      <c r="X58" s="56">
        <v>2058616.97</v>
      </c>
      <c r="Y58" s="56">
        <v>23037368.030000001</v>
      </c>
      <c r="Z58" s="57">
        <v>3.5997946621235136E-2</v>
      </c>
      <c r="AA58" s="56">
        <v>2058616.97</v>
      </c>
      <c r="AB58" s="56">
        <v>0</v>
      </c>
      <c r="AC58" s="56">
        <v>0</v>
      </c>
      <c r="AD58" s="56">
        <v>0</v>
      </c>
      <c r="AE58" s="56">
        <v>0</v>
      </c>
      <c r="AF58" s="56">
        <f t="shared" ref="AF58:AF63" si="16">SUM(AD58:AE58)</f>
        <v>0</v>
      </c>
      <c r="AG58" s="56">
        <v>1091371.52</v>
      </c>
      <c r="AH58" s="55">
        <v>89597.02</v>
      </c>
      <c r="AI58" s="55">
        <v>250665.44</v>
      </c>
      <c r="AJ58" s="56">
        <v>0</v>
      </c>
      <c r="AK58" s="55">
        <v>117984.7</v>
      </c>
      <c r="AL58" s="55">
        <v>21537.31</v>
      </c>
      <c r="AM58" s="55">
        <v>189356.87</v>
      </c>
      <c r="AN58" s="55">
        <v>10700</v>
      </c>
      <c r="AO58" s="55">
        <v>7500</v>
      </c>
      <c r="AP58" s="55">
        <v>88963.22</v>
      </c>
      <c r="AQ58" s="55">
        <v>43274.53</v>
      </c>
      <c r="AR58" s="55">
        <v>18568.96</v>
      </c>
      <c r="AS58" s="55">
        <v>3645</v>
      </c>
      <c r="AT58" s="55">
        <v>28018.71</v>
      </c>
      <c r="AU58" s="55">
        <v>0</v>
      </c>
      <c r="AV58" s="55">
        <v>64725.67</v>
      </c>
      <c r="AW58" s="55">
        <v>2025908.95</v>
      </c>
      <c r="AX58" s="55">
        <v>0</v>
      </c>
      <c r="AY58" s="57">
        <f t="shared" ref="AY58:AY63" si="17">AX58/AW58</f>
        <v>0</v>
      </c>
      <c r="AZ58" s="56">
        <v>0</v>
      </c>
      <c r="BA58" s="57">
        <v>9.2437869202830508E-2</v>
      </c>
      <c r="BB58" s="55">
        <v>247864.45</v>
      </c>
      <c r="BC58" s="55">
        <v>557796.65</v>
      </c>
      <c r="BD58" s="56">
        <v>266245</v>
      </c>
      <c r="BE58" s="56">
        <v>0</v>
      </c>
      <c r="BF58" s="56">
        <v>1441682.27</v>
      </c>
      <c r="BG58" s="56">
        <v>935205.03249999997</v>
      </c>
      <c r="BH58" s="56">
        <v>0</v>
      </c>
      <c r="BI58" s="56">
        <v>0</v>
      </c>
      <c r="BJ58" s="56">
        <f t="shared" ref="BJ58:BJ63" si="18">SUM(BH58:BI58)</f>
        <v>0</v>
      </c>
      <c r="BK58" s="56">
        <v>0</v>
      </c>
      <c r="BL58" s="56">
        <v>1725</v>
      </c>
      <c r="BM58" s="56">
        <v>1135</v>
      </c>
      <c r="BN58" s="55">
        <v>18</v>
      </c>
      <c r="BO58" s="55">
        <v>0</v>
      </c>
      <c r="BP58" s="55">
        <v>-43</v>
      </c>
      <c r="BQ58" s="55">
        <v>-33</v>
      </c>
      <c r="BR58" s="55">
        <v>-538</v>
      </c>
      <c r="BS58" s="55">
        <v>-306</v>
      </c>
      <c r="BT58" s="55">
        <v>0</v>
      </c>
      <c r="BU58" s="55">
        <v>-2</v>
      </c>
      <c r="BV58" s="55">
        <v>-9</v>
      </c>
      <c r="BW58" s="55">
        <v>-297</v>
      </c>
      <c r="BX58" s="55">
        <v>-1</v>
      </c>
      <c r="BY58" s="55">
        <v>1649</v>
      </c>
      <c r="BZ58" s="55">
        <v>12</v>
      </c>
      <c r="CA58" s="55">
        <v>15</v>
      </c>
      <c r="CB58" s="55">
        <v>93</v>
      </c>
      <c r="CC58" s="55">
        <v>23</v>
      </c>
      <c r="CD58" s="55">
        <v>171</v>
      </c>
      <c r="CE58" s="55">
        <v>2</v>
      </c>
      <c r="CF58" s="55">
        <v>4</v>
      </c>
    </row>
    <row r="59" spans="1:84" ht="15.65" customHeight="1" x14ac:dyDescent="0.35">
      <c r="A59" s="39">
        <v>6</v>
      </c>
      <c r="B59" s="40" t="s">
        <v>480</v>
      </c>
      <c r="C59" s="53" t="s">
        <v>532</v>
      </c>
      <c r="D59" s="38" t="s">
        <v>212</v>
      </c>
      <c r="E59" s="38" t="s">
        <v>101</v>
      </c>
      <c r="F59" s="38" t="s">
        <v>204</v>
      </c>
      <c r="G59" s="55">
        <v>16538625.199999999</v>
      </c>
      <c r="H59" s="55">
        <v>0</v>
      </c>
      <c r="I59" s="55">
        <v>290500.01</v>
      </c>
      <c r="J59" s="55">
        <v>0</v>
      </c>
      <c r="K59" s="56">
        <v>122411.28</v>
      </c>
      <c r="L59" s="56">
        <v>16951536.489999998</v>
      </c>
      <c r="M59" s="56">
        <v>0</v>
      </c>
      <c r="N59" s="55">
        <v>4293470.03</v>
      </c>
      <c r="O59" s="55">
        <v>797832.17</v>
      </c>
      <c r="P59" s="67">
        <v>4352295.78</v>
      </c>
      <c r="Q59" s="55">
        <v>0</v>
      </c>
      <c r="R59" s="55">
        <v>753640.16</v>
      </c>
      <c r="S59" s="55">
        <v>2883238.49</v>
      </c>
      <c r="T59" s="55">
        <v>1612391.87</v>
      </c>
      <c r="U59" s="55">
        <v>0</v>
      </c>
      <c r="V59" s="55">
        <v>63625.32</v>
      </c>
      <c r="W59" s="55">
        <v>290500.01</v>
      </c>
      <c r="X59" s="56">
        <v>1713880.95</v>
      </c>
      <c r="Y59" s="56">
        <v>16760874.779999999</v>
      </c>
      <c r="Z59" s="57">
        <v>3.0650154645260358E-2</v>
      </c>
      <c r="AA59" s="56">
        <v>1653862.52</v>
      </c>
      <c r="AB59" s="56">
        <v>0</v>
      </c>
      <c r="AC59" s="56">
        <v>0</v>
      </c>
      <c r="AD59" s="56">
        <v>60018.43</v>
      </c>
      <c r="AE59" s="56">
        <v>19663.580000000002</v>
      </c>
      <c r="AF59" s="56">
        <f t="shared" si="16"/>
        <v>79682.010000000009</v>
      </c>
      <c r="AG59" s="56">
        <v>739291.3</v>
      </c>
      <c r="AH59" s="55">
        <v>56400.62</v>
      </c>
      <c r="AI59" s="55">
        <v>169033.49</v>
      </c>
      <c r="AJ59" s="56">
        <v>0</v>
      </c>
      <c r="AK59" s="55">
        <v>147159.23000000001</v>
      </c>
      <c r="AL59" s="55">
        <v>47000</v>
      </c>
      <c r="AM59" s="55">
        <v>97894.82</v>
      </c>
      <c r="AN59" s="55">
        <v>6400</v>
      </c>
      <c r="AO59" s="55">
        <v>500</v>
      </c>
      <c r="AP59" s="55">
        <v>61473.1</v>
      </c>
      <c r="AQ59" s="55">
        <v>50977.73</v>
      </c>
      <c r="AR59" s="55">
        <v>7916.01</v>
      </c>
      <c r="AS59" s="55">
        <v>1785</v>
      </c>
      <c r="AT59" s="55">
        <v>3394.21</v>
      </c>
      <c r="AU59" s="55">
        <v>67128.72</v>
      </c>
      <c r="AV59" s="55">
        <v>61129.919999999998</v>
      </c>
      <c r="AW59" s="55">
        <v>1517484.15</v>
      </c>
      <c r="AX59" s="55">
        <v>0</v>
      </c>
      <c r="AY59" s="57">
        <f t="shared" si="17"/>
        <v>0</v>
      </c>
      <c r="AZ59" s="56">
        <v>0</v>
      </c>
      <c r="BA59" s="57">
        <v>0.1</v>
      </c>
      <c r="BB59" s="55">
        <v>234428.86</v>
      </c>
      <c r="BC59" s="55">
        <v>272482.56</v>
      </c>
      <c r="BD59" s="56">
        <v>266245</v>
      </c>
      <c r="BE59" s="56">
        <v>5.8207660913467401E-11</v>
      </c>
      <c r="BF59" s="56">
        <v>582326.01</v>
      </c>
      <c r="BG59" s="56">
        <v>202954.9725</v>
      </c>
      <c r="BH59" s="56">
        <v>0</v>
      </c>
      <c r="BI59" s="56">
        <v>0</v>
      </c>
      <c r="BJ59" s="56">
        <f t="shared" si="18"/>
        <v>0</v>
      </c>
      <c r="BK59" s="56">
        <v>0</v>
      </c>
      <c r="BL59" s="56">
        <v>1326</v>
      </c>
      <c r="BM59" s="56">
        <v>581</v>
      </c>
      <c r="BN59" s="55">
        <v>21</v>
      </c>
      <c r="BO59" s="55">
        <v>0</v>
      </c>
      <c r="BP59" s="55">
        <v>-11</v>
      </c>
      <c r="BQ59" s="55">
        <v>-17</v>
      </c>
      <c r="BR59" s="55">
        <v>-142</v>
      </c>
      <c r="BS59" s="55">
        <v>-153</v>
      </c>
      <c r="BT59" s="55">
        <v>0</v>
      </c>
      <c r="BU59" s="55">
        <v>0</v>
      </c>
      <c r="BV59" s="55">
        <v>0</v>
      </c>
      <c r="BW59" s="55">
        <v>-271</v>
      </c>
      <c r="BX59" s="55">
        <v>-3</v>
      </c>
      <c r="BY59" s="55">
        <v>1331</v>
      </c>
      <c r="BZ59" s="55">
        <v>0</v>
      </c>
      <c r="CA59" s="55">
        <v>0</v>
      </c>
      <c r="CB59" s="55">
        <v>64</v>
      </c>
      <c r="CC59" s="55">
        <v>32</v>
      </c>
      <c r="CD59" s="55">
        <v>165</v>
      </c>
      <c r="CE59" s="55">
        <v>13</v>
      </c>
      <c r="CF59" s="55">
        <v>0</v>
      </c>
    </row>
    <row r="60" spans="1:84" ht="15.65" customHeight="1" x14ac:dyDescent="0.35">
      <c r="A60" s="39">
        <v>6</v>
      </c>
      <c r="B60" s="40" t="s">
        <v>482</v>
      </c>
      <c r="C60" s="53" t="s">
        <v>474</v>
      </c>
      <c r="D60" s="38" t="s">
        <v>456</v>
      </c>
      <c r="E60" s="38" t="s">
        <v>104</v>
      </c>
      <c r="F60" s="38" t="s">
        <v>204</v>
      </c>
      <c r="G60" s="55">
        <v>25487872.280000001</v>
      </c>
      <c r="H60" s="55">
        <v>0</v>
      </c>
      <c r="I60" s="55">
        <v>503900.08</v>
      </c>
      <c r="J60" s="55">
        <v>34618.720000000001</v>
      </c>
      <c r="K60" s="56">
        <v>15304.96</v>
      </c>
      <c r="L60" s="56">
        <v>26041696.039999999</v>
      </c>
      <c r="M60" s="56">
        <v>530724.69999999995</v>
      </c>
      <c r="N60" s="55">
        <v>10555.44</v>
      </c>
      <c r="O60" s="55">
        <v>2880602.69</v>
      </c>
      <c r="P60" s="67">
        <v>5602973.4800000004</v>
      </c>
      <c r="Q60" s="55">
        <v>0</v>
      </c>
      <c r="R60" s="55">
        <v>1999043.91</v>
      </c>
      <c r="S60" s="55">
        <v>8645823.3300000001</v>
      </c>
      <c r="T60" s="55">
        <v>3458084.14</v>
      </c>
      <c r="U60" s="55">
        <v>0</v>
      </c>
      <c r="V60" s="55">
        <v>0</v>
      </c>
      <c r="W60" s="55">
        <v>764379.67</v>
      </c>
      <c r="X60" s="56">
        <v>1870862.8299999998</v>
      </c>
      <c r="Y60" s="56">
        <v>25232325.489999998</v>
      </c>
      <c r="Z60" s="57">
        <v>7.9832378224707179E-2</v>
      </c>
      <c r="AA60" s="56">
        <v>1855557.87</v>
      </c>
      <c r="AB60" s="56">
        <v>0</v>
      </c>
      <c r="AC60" s="56">
        <v>0</v>
      </c>
      <c r="AD60" s="56">
        <v>15304.96</v>
      </c>
      <c r="AE60" s="56">
        <v>0</v>
      </c>
      <c r="AF60" s="56">
        <f t="shared" si="16"/>
        <v>15304.96</v>
      </c>
      <c r="AG60" s="56">
        <v>1033279.45</v>
      </c>
      <c r="AH60" s="55">
        <v>83406.22</v>
      </c>
      <c r="AI60" s="55">
        <v>273497.18</v>
      </c>
      <c r="AJ60" s="56">
        <v>0</v>
      </c>
      <c r="AK60" s="55">
        <v>216089.7</v>
      </c>
      <c r="AL60" s="55">
        <v>42430.86</v>
      </c>
      <c r="AM60" s="55">
        <v>86800.12</v>
      </c>
      <c r="AN60" s="55">
        <v>12800</v>
      </c>
      <c r="AO60" s="55">
        <v>31450</v>
      </c>
      <c r="AP60" s="55">
        <v>109426.83</v>
      </c>
      <c r="AQ60" s="55">
        <v>29192.25</v>
      </c>
      <c r="AR60" s="55">
        <v>20135.150000000001</v>
      </c>
      <c r="AS60" s="55">
        <v>3750</v>
      </c>
      <c r="AT60" s="55">
        <v>0</v>
      </c>
      <c r="AU60" s="55">
        <v>0</v>
      </c>
      <c r="AV60" s="55">
        <v>64602.25</v>
      </c>
      <c r="AW60" s="55">
        <v>2006860.01</v>
      </c>
      <c r="AX60" s="55">
        <v>0</v>
      </c>
      <c r="AY60" s="57">
        <f t="shared" si="17"/>
        <v>0</v>
      </c>
      <c r="AZ60" s="56">
        <v>0</v>
      </c>
      <c r="BA60" s="57">
        <v>7.1316599869944264E-2</v>
      </c>
      <c r="BB60" s="55">
        <v>867659.07</v>
      </c>
      <c r="BC60" s="55">
        <v>1167098.3899999999</v>
      </c>
      <c r="BD60" s="56">
        <v>266245</v>
      </c>
      <c r="BE60" s="56">
        <v>0</v>
      </c>
      <c r="BF60" s="56">
        <v>1649931.4</v>
      </c>
      <c r="BG60" s="56">
        <v>1148216.3975</v>
      </c>
      <c r="BH60" s="56">
        <v>0</v>
      </c>
      <c r="BI60" s="56">
        <v>0</v>
      </c>
      <c r="BJ60" s="56">
        <f t="shared" si="18"/>
        <v>0</v>
      </c>
      <c r="BK60" s="56">
        <v>0</v>
      </c>
      <c r="BL60" s="56">
        <v>3013</v>
      </c>
      <c r="BM60" s="56">
        <v>1438</v>
      </c>
      <c r="BN60" s="55">
        <v>22</v>
      </c>
      <c r="BO60" s="55">
        <v>-25</v>
      </c>
      <c r="BP60" s="55">
        <v>-66</v>
      </c>
      <c r="BQ60" s="55">
        <v>-100</v>
      </c>
      <c r="BR60" s="55">
        <v>-435</v>
      </c>
      <c r="BS60" s="55">
        <v>-382</v>
      </c>
      <c r="BT60" s="55">
        <v>1</v>
      </c>
      <c r="BU60" s="55">
        <v>0</v>
      </c>
      <c r="BV60" s="55">
        <v>-2</v>
      </c>
      <c r="BW60" s="55">
        <v>-376</v>
      </c>
      <c r="BX60" s="55">
        <v>0</v>
      </c>
      <c r="BY60" s="55">
        <v>3088</v>
      </c>
      <c r="BZ60" s="55">
        <v>73</v>
      </c>
      <c r="CA60" s="55">
        <v>60</v>
      </c>
      <c r="CB60" s="55">
        <v>94</v>
      </c>
      <c r="CC60" s="55">
        <v>30</v>
      </c>
      <c r="CD60" s="55">
        <v>249</v>
      </c>
      <c r="CE60" s="55">
        <v>0</v>
      </c>
      <c r="CF60" s="55">
        <v>3</v>
      </c>
    </row>
    <row r="61" spans="1:84" ht="15.65" customHeight="1" x14ac:dyDescent="0.35">
      <c r="A61" s="39">
        <v>6</v>
      </c>
      <c r="B61" s="40" t="s">
        <v>507</v>
      </c>
      <c r="C61" s="53" t="s">
        <v>502</v>
      </c>
      <c r="D61" s="38" t="s">
        <v>207</v>
      </c>
      <c r="E61" s="38" t="s">
        <v>104</v>
      </c>
      <c r="F61" s="38" t="s">
        <v>204</v>
      </c>
      <c r="G61" s="55">
        <v>17531189.140000001</v>
      </c>
      <c r="H61" s="55">
        <v>16102.08</v>
      </c>
      <c r="I61" s="55">
        <v>380317.88</v>
      </c>
      <c r="J61" s="55">
        <v>0</v>
      </c>
      <c r="K61" s="56">
        <v>7020.92</v>
      </c>
      <c r="L61" s="56">
        <v>17934630.02</v>
      </c>
      <c r="M61" s="56">
        <v>0</v>
      </c>
      <c r="N61" s="55">
        <v>0</v>
      </c>
      <c r="O61" s="55">
        <v>1126126.2</v>
      </c>
      <c r="P61" s="67">
        <v>7446743.2800000003</v>
      </c>
      <c r="Q61" s="55">
        <v>185410.48</v>
      </c>
      <c r="R61" s="55">
        <v>1514927.84</v>
      </c>
      <c r="S61" s="55">
        <v>3350771.73</v>
      </c>
      <c r="T61" s="55">
        <v>2402103.4300000002</v>
      </c>
      <c r="U61" s="55">
        <v>0</v>
      </c>
      <c r="V61" s="55">
        <v>0</v>
      </c>
      <c r="W61" s="55">
        <v>510486.27</v>
      </c>
      <c r="X61" s="56">
        <v>1439344.48</v>
      </c>
      <c r="Y61" s="56">
        <v>17975913.710000001</v>
      </c>
      <c r="Z61" s="57">
        <v>4.8809003239418509E-2</v>
      </c>
      <c r="AA61" s="56">
        <v>1432264.23</v>
      </c>
      <c r="AB61" s="56">
        <v>0</v>
      </c>
      <c r="AC61" s="56">
        <v>0</v>
      </c>
      <c r="AD61" s="56">
        <v>7080.25</v>
      </c>
      <c r="AE61" s="56">
        <v>5795.5</v>
      </c>
      <c r="AF61" s="56">
        <f t="shared" si="16"/>
        <v>12875.75</v>
      </c>
      <c r="AG61" s="56">
        <v>689562.7</v>
      </c>
      <c r="AH61" s="55">
        <v>53118.23</v>
      </c>
      <c r="AI61" s="55">
        <v>198996.27</v>
      </c>
      <c r="AJ61" s="56">
        <v>0</v>
      </c>
      <c r="AK61" s="55">
        <v>101144.76</v>
      </c>
      <c r="AL61" s="55">
        <v>18779.05</v>
      </c>
      <c r="AM61" s="55">
        <v>57556.737999999998</v>
      </c>
      <c r="AN61" s="55">
        <v>9600</v>
      </c>
      <c r="AO61" s="55">
        <v>5890</v>
      </c>
      <c r="AP61" s="55">
        <v>122421.29</v>
      </c>
      <c r="AQ61" s="55">
        <v>33668.83</v>
      </c>
      <c r="AR61" s="55">
        <v>17625.150000000001</v>
      </c>
      <c r="AS61" s="55">
        <v>2550</v>
      </c>
      <c r="AT61" s="55">
        <v>1469.44</v>
      </c>
      <c r="AU61" s="55">
        <v>0</v>
      </c>
      <c r="AV61" s="55">
        <v>94434.55</v>
      </c>
      <c r="AW61" s="55">
        <v>1406817.0079999999</v>
      </c>
      <c r="AX61" s="55">
        <v>0</v>
      </c>
      <c r="AY61" s="57">
        <f t="shared" si="17"/>
        <v>0</v>
      </c>
      <c r="AZ61" s="56">
        <v>0</v>
      </c>
      <c r="BA61" s="57">
        <v>8.1698065006444845E-2</v>
      </c>
      <c r="BB61" s="55">
        <v>198406.68</v>
      </c>
      <c r="BC61" s="55">
        <v>658059.11</v>
      </c>
      <c r="BD61" s="56">
        <v>266245</v>
      </c>
      <c r="BE61" s="56">
        <v>0</v>
      </c>
      <c r="BF61" s="56">
        <v>834087.152</v>
      </c>
      <c r="BG61" s="56">
        <v>482382.9</v>
      </c>
      <c r="BH61" s="56">
        <v>0</v>
      </c>
      <c r="BI61" s="56">
        <v>0</v>
      </c>
      <c r="BJ61" s="56">
        <f t="shared" si="18"/>
        <v>0</v>
      </c>
      <c r="BK61" s="56">
        <v>0</v>
      </c>
      <c r="BL61" s="56">
        <v>1967</v>
      </c>
      <c r="BM61" s="56">
        <v>771</v>
      </c>
      <c r="BN61" s="55">
        <v>0</v>
      </c>
      <c r="BO61" s="55">
        <v>0</v>
      </c>
      <c r="BP61" s="55">
        <v>-15</v>
      </c>
      <c r="BQ61" s="55">
        <v>-41</v>
      </c>
      <c r="BR61" s="55">
        <v>-193</v>
      </c>
      <c r="BS61" s="55">
        <v>-320</v>
      </c>
      <c r="BT61" s="55">
        <v>0</v>
      </c>
      <c r="BU61" s="55">
        <v>0</v>
      </c>
      <c r="BV61" s="55">
        <v>59</v>
      </c>
      <c r="BW61" s="55">
        <v>-314</v>
      </c>
      <c r="BX61" s="55">
        <v>0</v>
      </c>
      <c r="BY61" s="55">
        <v>1914</v>
      </c>
      <c r="BZ61" s="55">
        <v>4</v>
      </c>
      <c r="CA61" s="55">
        <v>0</v>
      </c>
      <c r="CB61" s="55">
        <v>48</v>
      </c>
      <c r="CC61" s="55">
        <v>31</v>
      </c>
      <c r="CD61" s="55">
        <v>206</v>
      </c>
      <c r="CE61" s="55">
        <v>2</v>
      </c>
      <c r="CF61" s="55">
        <v>2</v>
      </c>
    </row>
    <row r="62" spans="1:84" ht="15.65" customHeight="1" x14ac:dyDescent="0.35">
      <c r="A62" s="39">
        <v>6</v>
      </c>
      <c r="B62" s="40" t="s">
        <v>205</v>
      </c>
      <c r="C62" s="53" t="s">
        <v>158</v>
      </c>
      <c r="D62" s="38" t="s">
        <v>206</v>
      </c>
      <c r="E62" s="38" t="s">
        <v>101</v>
      </c>
      <c r="F62" s="38" t="s">
        <v>204</v>
      </c>
      <c r="G62" s="55">
        <v>29297028.93</v>
      </c>
      <c r="H62" s="55">
        <v>59978.44</v>
      </c>
      <c r="I62" s="55">
        <v>787688.9</v>
      </c>
      <c r="J62" s="55">
        <v>0</v>
      </c>
      <c r="K62" s="56">
        <v>0</v>
      </c>
      <c r="L62" s="56">
        <v>30144696.27</v>
      </c>
      <c r="M62" s="56">
        <v>0</v>
      </c>
      <c r="N62" s="55">
        <v>10242822.609999999</v>
      </c>
      <c r="O62" s="55">
        <v>2944487.12</v>
      </c>
      <c r="P62" s="67">
        <v>5338286.46</v>
      </c>
      <c r="Q62" s="55">
        <v>0</v>
      </c>
      <c r="R62" s="55">
        <v>1084708.3600000001</v>
      </c>
      <c r="S62" s="55">
        <v>3914214.3622801602</v>
      </c>
      <c r="T62" s="55">
        <v>2616222.7799999998</v>
      </c>
      <c r="U62" s="55">
        <v>0</v>
      </c>
      <c r="V62" s="55">
        <v>59978.44</v>
      </c>
      <c r="W62" s="55">
        <v>999674.33</v>
      </c>
      <c r="X62" s="56">
        <v>2929795.76</v>
      </c>
      <c r="Y62" s="56">
        <v>30130190.222280201</v>
      </c>
      <c r="Z62" s="57">
        <v>4.4136022156124832E-2</v>
      </c>
      <c r="AA62" s="56">
        <v>2929795.76</v>
      </c>
      <c r="AB62" s="56">
        <v>0</v>
      </c>
      <c r="AC62" s="56">
        <v>0</v>
      </c>
      <c r="AD62" s="56">
        <v>0</v>
      </c>
      <c r="AE62" s="56">
        <v>0</v>
      </c>
      <c r="AF62" s="56">
        <f t="shared" si="16"/>
        <v>0</v>
      </c>
      <c r="AG62" s="56">
        <v>1568341.72</v>
      </c>
      <c r="AH62" s="55">
        <v>122990.36</v>
      </c>
      <c r="AI62" s="55">
        <v>314453.93</v>
      </c>
      <c r="AJ62" s="56">
        <v>0</v>
      </c>
      <c r="AK62" s="55">
        <v>542584.67000000004</v>
      </c>
      <c r="AL62" s="55">
        <v>92482.21</v>
      </c>
      <c r="AM62" s="55">
        <v>149045.35</v>
      </c>
      <c r="AN62" s="55">
        <v>13900</v>
      </c>
      <c r="AO62" s="55">
        <v>10850</v>
      </c>
      <c r="AP62" s="55">
        <v>41410.910000000003</v>
      </c>
      <c r="AQ62" s="55">
        <v>54305.259999999995</v>
      </c>
      <c r="AR62" s="55">
        <v>24432.78</v>
      </c>
      <c r="AS62" s="55">
        <v>3360</v>
      </c>
      <c r="AT62" s="55">
        <v>6431.1</v>
      </c>
      <c r="AU62" s="55">
        <v>9858.07</v>
      </c>
      <c r="AV62" s="55">
        <v>110346.22</v>
      </c>
      <c r="AW62" s="55">
        <v>3064792.58</v>
      </c>
      <c r="AX62" s="55">
        <v>0</v>
      </c>
      <c r="AY62" s="57">
        <f t="shared" si="17"/>
        <v>0</v>
      </c>
      <c r="AZ62" s="56">
        <v>0</v>
      </c>
      <c r="BA62" s="57">
        <v>0.10000316984361185</v>
      </c>
      <c r="BB62" s="55">
        <v>374457.16</v>
      </c>
      <c r="BC62" s="55">
        <v>921244.37</v>
      </c>
      <c r="BD62" s="56">
        <v>153244.48000000001</v>
      </c>
      <c r="BE62" s="56">
        <v>0</v>
      </c>
      <c r="BF62" s="56">
        <v>981444.98000000196</v>
      </c>
      <c r="BG62" s="56">
        <v>215246.835000002</v>
      </c>
      <c r="BH62" s="56">
        <v>0</v>
      </c>
      <c r="BI62" s="56">
        <v>0</v>
      </c>
      <c r="BJ62" s="56">
        <f t="shared" si="18"/>
        <v>0</v>
      </c>
      <c r="BK62" s="56">
        <v>0</v>
      </c>
      <c r="BL62" s="56">
        <v>2210</v>
      </c>
      <c r="BM62" s="56">
        <v>1495</v>
      </c>
      <c r="BN62" s="55">
        <v>17</v>
      </c>
      <c r="BO62" s="55">
        <v>-21</v>
      </c>
      <c r="BP62" s="55">
        <v>-62</v>
      </c>
      <c r="BQ62" s="55">
        <v>-52</v>
      </c>
      <c r="BR62" s="55">
        <v>-736</v>
      </c>
      <c r="BS62" s="55">
        <v>-339</v>
      </c>
      <c r="BT62" s="55">
        <v>5</v>
      </c>
      <c r="BU62" s="55">
        <v>1</v>
      </c>
      <c r="BV62" s="55">
        <v>3</v>
      </c>
      <c r="BW62" s="55">
        <v>-381</v>
      </c>
      <c r="BX62" s="55">
        <v>0</v>
      </c>
      <c r="BY62" s="55">
        <v>2140</v>
      </c>
      <c r="BZ62" s="55">
        <v>25</v>
      </c>
      <c r="CA62" s="55">
        <v>34</v>
      </c>
      <c r="CB62" s="55">
        <v>99</v>
      </c>
      <c r="CC62" s="55">
        <v>29</v>
      </c>
      <c r="CD62" s="55">
        <v>243</v>
      </c>
      <c r="CE62" s="55">
        <v>0</v>
      </c>
      <c r="CF62" s="55">
        <v>10</v>
      </c>
    </row>
    <row r="63" spans="1:84" ht="15.65" customHeight="1" x14ac:dyDescent="0.35">
      <c r="A63" s="39">
        <v>6</v>
      </c>
      <c r="B63" s="40" t="s">
        <v>208</v>
      </c>
      <c r="C63" s="53" t="s">
        <v>209</v>
      </c>
      <c r="D63" s="38" t="s">
        <v>210</v>
      </c>
      <c r="E63" s="38" t="s">
        <v>101</v>
      </c>
      <c r="F63" s="38" t="s">
        <v>204</v>
      </c>
      <c r="G63" s="55">
        <v>26109541.59</v>
      </c>
      <c r="H63" s="55">
        <v>74806.559999999998</v>
      </c>
      <c r="I63" s="55">
        <v>303093.3</v>
      </c>
      <c r="J63" s="55">
        <v>0</v>
      </c>
      <c r="K63" s="56">
        <v>49255.63</v>
      </c>
      <c r="L63" s="56">
        <v>26536697.079999998</v>
      </c>
      <c r="M63" s="56">
        <v>0</v>
      </c>
      <c r="N63" s="55">
        <v>8204319.2400000002</v>
      </c>
      <c r="O63" s="55">
        <v>1799976.1</v>
      </c>
      <c r="P63" s="67">
        <v>4578148.8</v>
      </c>
      <c r="Q63" s="55">
        <v>0</v>
      </c>
      <c r="R63" s="55">
        <v>1353983.04</v>
      </c>
      <c r="S63" s="55">
        <v>3966011.11</v>
      </c>
      <c r="T63" s="55">
        <v>2456145.13</v>
      </c>
      <c r="U63" s="55">
        <v>0</v>
      </c>
      <c r="V63" s="55">
        <v>74806.559999999998</v>
      </c>
      <c r="W63" s="55">
        <v>845460.88</v>
      </c>
      <c r="X63" s="56">
        <v>2660210.0700000003</v>
      </c>
      <c r="Y63" s="56">
        <v>25939060.93</v>
      </c>
      <c r="Z63" s="57">
        <v>4.9138297910998406E-2</v>
      </c>
      <c r="AA63" s="56">
        <v>2610954.4300000002</v>
      </c>
      <c r="AB63" s="56">
        <v>0</v>
      </c>
      <c r="AC63" s="56">
        <v>0</v>
      </c>
      <c r="AD63" s="56">
        <v>49255.64</v>
      </c>
      <c r="AE63" s="56">
        <v>13694.63</v>
      </c>
      <c r="AF63" s="56">
        <f t="shared" si="16"/>
        <v>62950.27</v>
      </c>
      <c r="AG63" s="56">
        <v>1275604.32</v>
      </c>
      <c r="AH63" s="55">
        <v>96403.83</v>
      </c>
      <c r="AI63" s="55">
        <v>248332.87</v>
      </c>
      <c r="AJ63" s="56">
        <v>0</v>
      </c>
      <c r="AK63" s="55">
        <v>155603.29</v>
      </c>
      <c r="AL63" s="55">
        <v>22337.5</v>
      </c>
      <c r="AM63" s="55">
        <v>142904.5</v>
      </c>
      <c r="AN63" s="55">
        <v>10700</v>
      </c>
      <c r="AO63" s="55">
        <v>5100</v>
      </c>
      <c r="AP63" s="55">
        <v>69358</v>
      </c>
      <c r="AQ63" s="55">
        <v>39666.81</v>
      </c>
      <c r="AR63" s="55">
        <v>17929.560000000001</v>
      </c>
      <c r="AS63" s="55">
        <v>7645</v>
      </c>
      <c r="AT63" s="55">
        <v>9533.17</v>
      </c>
      <c r="AU63" s="55">
        <v>39116.21</v>
      </c>
      <c r="AV63" s="55">
        <v>66048.17</v>
      </c>
      <c r="AW63" s="55">
        <v>2206283.23</v>
      </c>
      <c r="AX63" s="55">
        <v>1744.56</v>
      </c>
      <c r="AY63" s="57">
        <f t="shared" si="17"/>
        <v>7.9072350108014007E-4</v>
      </c>
      <c r="AZ63" s="56">
        <v>0</v>
      </c>
      <c r="BA63" s="57">
        <v>0.1000000103793473</v>
      </c>
      <c r="BB63" s="55">
        <v>282135.75</v>
      </c>
      <c r="BC63" s="55">
        <v>1004518.55</v>
      </c>
      <c r="BD63" s="56">
        <v>269444</v>
      </c>
      <c r="BE63" s="56">
        <v>0</v>
      </c>
      <c r="BF63" s="56">
        <v>835809.83</v>
      </c>
      <c r="BG63" s="56">
        <v>284239.02250000002</v>
      </c>
      <c r="BH63" s="56">
        <v>0</v>
      </c>
      <c r="BI63" s="56">
        <v>0</v>
      </c>
      <c r="BJ63" s="56">
        <f t="shared" si="18"/>
        <v>0</v>
      </c>
      <c r="BK63" s="56">
        <v>0</v>
      </c>
      <c r="BL63" s="56">
        <v>1938</v>
      </c>
      <c r="BM63" s="56">
        <v>1135</v>
      </c>
      <c r="BN63" s="55">
        <v>4</v>
      </c>
      <c r="BO63" s="55">
        <v>-2</v>
      </c>
      <c r="BP63" s="55">
        <v>-45</v>
      </c>
      <c r="BQ63" s="55">
        <v>-44</v>
      </c>
      <c r="BR63" s="55">
        <v>-449</v>
      </c>
      <c r="BS63" s="55">
        <v>-261</v>
      </c>
      <c r="BT63" s="55">
        <v>1</v>
      </c>
      <c r="BU63" s="55">
        <v>0</v>
      </c>
      <c r="BV63" s="55">
        <v>5</v>
      </c>
      <c r="BW63" s="55">
        <v>-362</v>
      </c>
      <c r="BX63" s="55">
        <v>0</v>
      </c>
      <c r="BY63" s="55">
        <v>1920</v>
      </c>
      <c r="BZ63" s="55">
        <v>5</v>
      </c>
      <c r="CA63" s="55">
        <v>31</v>
      </c>
      <c r="CB63" s="55">
        <v>68</v>
      </c>
      <c r="CC63" s="55">
        <v>31</v>
      </c>
      <c r="CD63" s="55">
        <v>257</v>
      </c>
      <c r="CE63" s="55">
        <v>3</v>
      </c>
      <c r="CF63" s="55">
        <v>4</v>
      </c>
    </row>
    <row r="64" spans="1:84" ht="15.65" customHeight="1" x14ac:dyDescent="0.35">
      <c r="A64" s="35">
        <v>7</v>
      </c>
      <c r="B64" s="43" t="s">
        <v>560</v>
      </c>
      <c r="C64" s="53" t="s">
        <v>489</v>
      </c>
      <c r="D64" s="38" t="s">
        <v>217</v>
      </c>
      <c r="E64" s="38" t="s">
        <v>115</v>
      </c>
      <c r="F64" s="38" t="s">
        <v>204</v>
      </c>
      <c r="G64" s="56">
        <v>53030610.510000005</v>
      </c>
      <c r="H64" s="56">
        <v>687872.74999999988</v>
      </c>
      <c r="I64" s="56">
        <v>4402668.67</v>
      </c>
      <c r="J64" s="55">
        <v>0</v>
      </c>
      <c r="K64" s="56">
        <v>0</v>
      </c>
      <c r="L64" s="56">
        <v>58121151.930000007</v>
      </c>
      <c r="M64" s="56">
        <v>0</v>
      </c>
      <c r="N64" s="56">
        <v>21419506.460000001</v>
      </c>
      <c r="O64" s="56">
        <v>4351077.7299999995</v>
      </c>
      <c r="P64" s="56">
        <v>11799863.060000001</v>
      </c>
      <c r="Q64" s="55">
        <v>0</v>
      </c>
      <c r="R64" s="56">
        <v>1855397.49</v>
      </c>
      <c r="S64" s="56">
        <v>7256941.4100000001</v>
      </c>
      <c r="T64" s="56">
        <v>3474645.92</v>
      </c>
      <c r="U64" s="55">
        <v>0</v>
      </c>
      <c r="V64" s="55">
        <v>0</v>
      </c>
      <c r="W64" s="56">
        <v>5030744.620000001</v>
      </c>
      <c r="X64" s="56">
        <v>3988022.88</v>
      </c>
      <c r="Y64" s="56">
        <v>59176199.570000008</v>
      </c>
      <c r="Z64" s="57">
        <v>0.1043</v>
      </c>
      <c r="AA64" s="56">
        <v>3988022.88</v>
      </c>
      <c r="AB64" s="56">
        <v>0</v>
      </c>
      <c r="AC64" s="56">
        <v>0</v>
      </c>
      <c r="AD64" s="56">
        <v>0</v>
      </c>
      <c r="AE64" s="56">
        <v>0</v>
      </c>
      <c r="AF64" s="56">
        <f t="shared" ref="AF64" si="19">SUM(AD64:AE64)</f>
        <v>0</v>
      </c>
      <c r="AG64" s="56">
        <v>2328996.9499999997</v>
      </c>
      <c r="AH64" s="56">
        <v>178834.74</v>
      </c>
      <c r="AI64" s="56">
        <v>544186.54</v>
      </c>
      <c r="AJ64" s="56">
        <v>0</v>
      </c>
      <c r="AK64" s="56">
        <v>246828.57</v>
      </c>
      <c r="AL64" s="56">
        <v>14725.29</v>
      </c>
      <c r="AM64" s="56">
        <v>137194.1</v>
      </c>
      <c r="AN64" s="78">
        <v>21050</v>
      </c>
      <c r="AO64" s="56">
        <v>38866.5</v>
      </c>
      <c r="AP64" s="56">
        <v>0</v>
      </c>
      <c r="AQ64" s="56">
        <v>45599.63</v>
      </c>
      <c r="AR64" s="56">
        <v>36489.949999999997</v>
      </c>
      <c r="AS64" s="56">
        <v>2415</v>
      </c>
      <c r="AT64" s="56">
        <v>17607.080000000002</v>
      </c>
      <c r="AU64" s="55">
        <v>0</v>
      </c>
      <c r="AV64" s="63">
        <f>AW64-AG64-AH64-AI64-AK64-AL64-AM64-AN64-AO64-AP64-AQ64-AR64-AT64-AU64</f>
        <v>123564.91999999982</v>
      </c>
      <c r="AW64" s="56">
        <v>3733944.2699999996</v>
      </c>
      <c r="AX64" s="56">
        <v>0</v>
      </c>
      <c r="AY64" s="57">
        <f t="shared" ref="AY64" si="20">AX64/AW64</f>
        <v>0</v>
      </c>
      <c r="AZ64" s="56">
        <v>0</v>
      </c>
      <c r="BA64" s="57">
        <v>7.5200000000000003E-2</v>
      </c>
      <c r="BB64" s="56">
        <v>880101.24</v>
      </c>
      <c r="BC64" s="56">
        <v>4721894.05</v>
      </c>
      <c r="BD64" s="56">
        <v>266685.5</v>
      </c>
      <c r="BE64" s="56">
        <v>0</v>
      </c>
      <c r="BF64" s="56">
        <v>566408.9299999997</v>
      </c>
      <c r="BG64" s="56">
        <v>0</v>
      </c>
      <c r="BH64" s="56">
        <v>0</v>
      </c>
      <c r="BI64" s="56">
        <v>0</v>
      </c>
      <c r="BJ64" s="56">
        <f t="shared" ref="BJ64" si="21">SUM(BH64:BI64)</f>
        <v>0</v>
      </c>
      <c r="BK64" s="56">
        <v>0</v>
      </c>
      <c r="BL64" s="56">
        <v>3251</v>
      </c>
      <c r="BM64" s="56">
        <v>1449</v>
      </c>
      <c r="BN64" s="56">
        <v>2</v>
      </c>
      <c r="BO64" s="56">
        <v>0</v>
      </c>
      <c r="BP64" s="56">
        <v>-34</v>
      </c>
      <c r="BQ64" s="56">
        <v>-31</v>
      </c>
      <c r="BR64" s="56">
        <v>-416</v>
      </c>
      <c r="BS64" s="56">
        <v>-272</v>
      </c>
      <c r="BT64" s="56">
        <v>1</v>
      </c>
      <c r="BU64" s="56">
        <v>-4</v>
      </c>
      <c r="BV64" s="56">
        <v>-9</v>
      </c>
      <c r="BW64" s="56">
        <v>-492</v>
      </c>
      <c r="BX64" s="56">
        <v>-1</v>
      </c>
      <c r="BY64" s="56">
        <v>3444</v>
      </c>
      <c r="BZ64" s="56">
        <v>56</v>
      </c>
      <c r="CA64" s="56">
        <v>125</v>
      </c>
      <c r="CB64" s="56">
        <v>62</v>
      </c>
      <c r="CC64" s="56">
        <v>42</v>
      </c>
      <c r="CD64" s="56">
        <v>380</v>
      </c>
      <c r="CE64" s="56">
        <v>3</v>
      </c>
      <c r="CF64" s="56">
        <v>5</v>
      </c>
    </row>
    <row r="65" spans="1:84" s="46" customFormat="1" ht="15.65" customHeight="1" x14ac:dyDescent="0.35">
      <c r="A65" s="29">
        <v>7</v>
      </c>
      <c r="B65" s="30" t="s">
        <v>214</v>
      </c>
      <c r="C65" s="51" t="s">
        <v>215</v>
      </c>
      <c r="D65" s="31" t="s">
        <v>216</v>
      </c>
      <c r="E65" s="31" t="s">
        <v>110</v>
      </c>
      <c r="F65" s="31" t="s">
        <v>204</v>
      </c>
      <c r="G65" s="55">
        <v>25021514.850000001</v>
      </c>
      <c r="H65" s="55">
        <v>0</v>
      </c>
      <c r="I65" s="55">
        <v>730648.64</v>
      </c>
      <c r="J65" s="55">
        <v>0</v>
      </c>
      <c r="K65" s="56">
        <v>0</v>
      </c>
      <c r="L65" s="56">
        <v>25752163.489999998</v>
      </c>
      <c r="M65" s="56">
        <v>0</v>
      </c>
      <c r="N65" s="55">
        <v>5778681.4500000002</v>
      </c>
      <c r="O65" s="55">
        <v>1200997.97</v>
      </c>
      <c r="P65" s="67">
        <v>7480231.1799999997</v>
      </c>
      <c r="Q65" s="55">
        <v>0</v>
      </c>
      <c r="R65" s="55">
        <v>1262789.07</v>
      </c>
      <c r="S65" s="55">
        <v>5151274.4800000004</v>
      </c>
      <c r="T65" s="55">
        <v>2502179.77</v>
      </c>
      <c r="U65" s="55">
        <v>0</v>
      </c>
      <c r="V65" s="55">
        <v>0</v>
      </c>
      <c r="W65" s="55">
        <v>1227982.52</v>
      </c>
      <c r="X65" s="56">
        <v>1831646.4800000002</v>
      </c>
      <c r="Y65" s="56">
        <v>26435782.920000002</v>
      </c>
      <c r="Z65" s="57">
        <v>3.9585019369840387E-2</v>
      </c>
      <c r="AA65" s="56">
        <v>1813512.11</v>
      </c>
      <c r="AB65" s="56">
        <v>0</v>
      </c>
      <c r="AC65" s="56">
        <v>0</v>
      </c>
      <c r="AD65" s="56">
        <v>0</v>
      </c>
      <c r="AE65" s="56">
        <v>0</v>
      </c>
      <c r="AF65" s="56">
        <f t="shared" ref="AF65:AF71" si="22">SUM(AD65:AE65)</f>
        <v>0</v>
      </c>
      <c r="AG65" s="56">
        <v>882965.09</v>
      </c>
      <c r="AH65" s="55">
        <v>66566.06</v>
      </c>
      <c r="AI65" s="55">
        <v>228931.02</v>
      </c>
      <c r="AJ65" s="56">
        <v>0</v>
      </c>
      <c r="AK65" s="55">
        <v>146000.32999999999</v>
      </c>
      <c r="AL65" s="55">
        <v>44716.94</v>
      </c>
      <c r="AM65" s="55">
        <v>91298.66</v>
      </c>
      <c r="AN65" s="55">
        <v>14800</v>
      </c>
      <c r="AO65" s="55">
        <v>4013.33</v>
      </c>
      <c r="AP65" s="55">
        <v>30000</v>
      </c>
      <c r="AQ65" s="55">
        <v>26061.11</v>
      </c>
      <c r="AR65" s="55">
        <v>31704.5</v>
      </c>
      <c r="AS65" s="55">
        <v>24939.51</v>
      </c>
      <c r="AT65" s="55">
        <v>8949.2000000000007</v>
      </c>
      <c r="AU65" s="55">
        <v>5601.93</v>
      </c>
      <c r="AV65" s="55">
        <v>115653.08</v>
      </c>
      <c r="AW65" s="55">
        <v>1722200.76</v>
      </c>
      <c r="AX65" s="55">
        <v>0</v>
      </c>
      <c r="AY65" s="57">
        <f t="shared" ref="AY65:AY71" si="23">AX65/AW65</f>
        <v>0</v>
      </c>
      <c r="AZ65" s="56">
        <v>0</v>
      </c>
      <c r="BA65" s="57">
        <v>7.2478110173253563E-2</v>
      </c>
      <c r="BB65" s="55">
        <v>257774.65</v>
      </c>
      <c r="BC65" s="55">
        <v>732702.5</v>
      </c>
      <c r="BD65" s="56">
        <v>269444</v>
      </c>
      <c r="BE65" s="56">
        <v>0</v>
      </c>
      <c r="BF65" s="56">
        <v>1031728.15</v>
      </c>
      <c r="BG65" s="56">
        <v>601177.96</v>
      </c>
      <c r="BH65" s="56">
        <v>0</v>
      </c>
      <c r="BI65" s="56">
        <v>0</v>
      </c>
      <c r="BJ65" s="56">
        <f t="shared" ref="BJ65:BJ71" si="24">SUM(BH65:BI65)</f>
        <v>0</v>
      </c>
      <c r="BK65" s="56">
        <v>0</v>
      </c>
      <c r="BL65" s="56">
        <v>2756</v>
      </c>
      <c r="BM65" s="56">
        <v>888</v>
      </c>
      <c r="BN65" s="55">
        <v>3</v>
      </c>
      <c r="BO65" s="55">
        <v>-1</v>
      </c>
      <c r="BP65" s="55">
        <v>-2</v>
      </c>
      <c r="BQ65" s="55">
        <v>-18</v>
      </c>
      <c r="BR65" s="55">
        <v>-159</v>
      </c>
      <c r="BS65" s="55">
        <v>-265</v>
      </c>
      <c r="BT65" s="55">
        <v>1</v>
      </c>
      <c r="BU65" s="55">
        <v>0</v>
      </c>
      <c r="BV65" s="55">
        <v>1</v>
      </c>
      <c r="BW65" s="55">
        <v>-631</v>
      </c>
      <c r="BX65" s="55">
        <v>-5</v>
      </c>
      <c r="BY65" s="55">
        <v>2568</v>
      </c>
      <c r="BZ65" s="55">
        <v>17</v>
      </c>
      <c r="CA65" s="55">
        <v>66</v>
      </c>
      <c r="CB65" s="55">
        <v>99</v>
      </c>
      <c r="CC65" s="55">
        <v>65</v>
      </c>
      <c r="CD65" s="55">
        <v>471</v>
      </c>
      <c r="CE65" s="55">
        <v>0</v>
      </c>
      <c r="CF65" s="55">
        <v>5</v>
      </c>
    </row>
    <row r="66" spans="1:84" s="46" customFormat="1" ht="15.65" customHeight="1" x14ac:dyDescent="0.35">
      <c r="A66" s="29">
        <v>7</v>
      </c>
      <c r="B66" s="30" t="s">
        <v>218</v>
      </c>
      <c r="C66" s="51" t="s">
        <v>219</v>
      </c>
      <c r="D66" s="31" t="s">
        <v>220</v>
      </c>
      <c r="E66" s="31" t="s">
        <v>110</v>
      </c>
      <c r="F66" s="31" t="s">
        <v>204</v>
      </c>
      <c r="G66" s="55">
        <v>6755135.1299999999</v>
      </c>
      <c r="H66" s="55">
        <v>0</v>
      </c>
      <c r="I66" s="55">
        <v>185154.48</v>
      </c>
      <c r="J66" s="55">
        <v>0</v>
      </c>
      <c r="K66" s="56">
        <v>370.99</v>
      </c>
      <c r="L66" s="56">
        <v>6940660.5999999996</v>
      </c>
      <c r="M66" s="56">
        <v>0</v>
      </c>
      <c r="N66" s="55">
        <v>2424840.2599999998</v>
      </c>
      <c r="O66" s="55">
        <v>507172.68</v>
      </c>
      <c r="P66" s="67">
        <v>1469061.44</v>
      </c>
      <c r="Q66" s="55">
        <v>0</v>
      </c>
      <c r="R66" s="55">
        <v>238735.98</v>
      </c>
      <c r="S66" s="55">
        <v>1103149.82</v>
      </c>
      <c r="T66" s="55">
        <v>372036.37</v>
      </c>
      <c r="U66" s="55">
        <v>0</v>
      </c>
      <c r="V66" s="55">
        <v>0</v>
      </c>
      <c r="W66" s="55">
        <v>249696.57</v>
      </c>
      <c r="X66" s="56">
        <v>607628.74</v>
      </c>
      <c r="Y66" s="56">
        <v>6972321.8600000003</v>
      </c>
      <c r="Z66" s="57">
        <v>9.748234303641341E-3</v>
      </c>
      <c r="AA66" s="56">
        <v>607257.75</v>
      </c>
      <c r="AB66" s="56">
        <v>0</v>
      </c>
      <c r="AC66" s="56">
        <v>0</v>
      </c>
      <c r="AD66" s="56">
        <v>370.99</v>
      </c>
      <c r="AE66" s="56">
        <v>188.61</v>
      </c>
      <c r="AF66" s="56">
        <f t="shared" si="22"/>
        <v>559.6</v>
      </c>
      <c r="AG66" s="56">
        <v>169635.6</v>
      </c>
      <c r="AH66" s="55">
        <v>13106.08</v>
      </c>
      <c r="AI66" s="55">
        <v>39816.36</v>
      </c>
      <c r="AJ66" s="56">
        <v>0</v>
      </c>
      <c r="AK66" s="55">
        <v>28079.599999999999</v>
      </c>
      <c r="AL66" s="55">
        <v>40238.53</v>
      </c>
      <c r="AM66" s="55">
        <v>44954.52</v>
      </c>
      <c r="AN66" s="55">
        <v>3650</v>
      </c>
      <c r="AO66" s="55">
        <v>45681.41</v>
      </c>
      <c r="AP66" s="55">
        <v>0</v>
      </c>
      <c r="AQ66" s="55">
        <v>17948.71</v>
      </c>
      <c r="AR66" s="55">
        <v>7862.03</v>
      </c>
      <c r="AS66" s="55">
        <v>0</v>
      </c>
      <c r="AT66" s="55">
        <v>2192.7600000000002</v>
      </c>
      <c r="AU66" s="55">
        <v>13664.46</v>
      </c>
      <c r="AV66" s="55">
        <v>42281.62</v>
      </c>
      <c r="AW66" s="55">
        <v>469111.68</v>
      </c>
      <c r="AX66" s="55">
        <v>0</v>
      </c>
      <c r="AY66" s="57">
        <f t="shared" si="23"/>
        <v>0</v>
      </c>
      <c r="AZ66" s="56">
        <v>0</v>
      </c>
      <c r="BA66" s="57">
        <v>8.989572204161074E-2</v>
      </c>
      <c r="BB66" s="55">
        <v>40569.660000000003</v>
      </c>
      <c r="BC66" s="55">
        <v>25280.98</v>
      </c>
      <c r="BD66" s="56">
        <v>269480</v>
      </c>
      <c r="BE66" s="56">
        <v>35.999999999883599</v>
      </c>
      <c r="BF66" s="56">
        <v>203053.64</v>
      </c>
      <c r="BG66" s="56">
        <v>85775.719999999899</v>
      </c>
      <c r="BH66" s="56">
        <v>0</v>
      </c>
      <c r="BI66" s="56">
        <v>0</v>
      </c>
      <c r="BJ66" s="56">
        <f t="shared" si="24"/>
        <v>0</v>
      </c>
      <c r="BK66" s="56">
        <v>0</v>
      </c>
      <c r="BL66" s="56">
        <v>407</v>
      </c>
      <c r="BM66" s="56">
        <v>221</v>
      </c>
      <c r="BN66" s="55">
        <v>0</v>
      </c>
      <c r="BO66" s="55">
        <v>0</v>
      </c>
      <c r="BP66" s="55">
        <v>-11</v>
      </c>
      <c r="BQ66" s="55">
        <v>-27</v>
      </c>
      <c r="BR66" s="55">
        <v>-78</v>
      </c>
      <c r="BS66" s="55">
        <v>-44</v>
      </c>
      <c r="BT66" s="55">
        <v>0</v>
      </c>
      <c r="BU66" s="55">
        <v>-1</v>
      </c>
      <c r="BV66" s="55">
        <v>0</v>
      </c>
      <c r="BW66" s="55">
        <v>-55</v>
      </c>
      <c r="BX66" s="55">
        <v>-1</v>
      </c>
      <c r="BY66" s="55">
        <v>411</v>
      </c>
      <c r="BZ66" s="55">
        <v>0</v>
      </c>
      <c r="CA66" s="55">
        <v>8</v>
      </c>
      <c r="CB66" s="55">
        <v>31</v>
      </c>
      <c r="CC66" s="55">
        <v>10</v>
      </c>
      <c r="CD66" s="55">
        <v>11</v>
      </c>
      <c r="CE66" s="55">
        <v>3</v>
      </c>
      <c r="CF66" s="55">
        <v>0</v>
      </c>
    </row>
    <row r="67" spans="1:84" s="46" customFormat="1" ht="15.65" customHeight="1" x14ac:dyDescent="0.35">
      <c r="A67" s="29">
        <v>7</v>
      </c>
      <c r="B67" s="30" t="s">
        <v>221</v>
      </c>
      <c r="C67" s="51" t="s">
        <v>222</v>
      </c>
      <c r="D67" s="31" t="s">
        <v>220</v>
      </c>
      <c r="E67" s="31" t="s">
        <v>110</v>
      </c>
      <c r="F67" s="31" t="s">
        <v>204</v>
      </c>
      <c r="G67" s="55">
        <v>10756690.359999999</v>
      </c>
      <c r="H67" s="55">
        <v>0</v>
      </c>
      <c r="I67" s="55">
        <v>290187.37</v>
      </c>
      <c r="J67" s="55">
        <v>0</v>
      </c>
      <c r="K67" s="56">
        <v>0</v>
      </c>
      <c r="L67" s="56">
        <v>11046877.73</v>
      </c>
      <c r="M67" s="56">
        <v>0</v>
      </c>
      <c r="N67" s="55">
        <v>3517240.87</v>
      </c>
      <c r="O67" s="55">
        <v>814947.48</v>
      </c>
      <c r="P67" s="67">
        <v>1610168.01</v>
      </c>
      <c r="Q67" s="55">
        <v>186.12</v>
      </c>
      <c r="R67" s="55">
        <v>490568.27</v>
      </c>
      <c r="S67" s="55">
        <v>2530235.29</v>
      </c>
      <c r="T67" s="55">
        <v>466307.02</v>
      </c>
      <c r="U67" s="55">
        <v>0</v>
      </c>
      <c r="V67" s="55">
        <v>0</v>
      </c>
      <c r="W67" s="55">
        <v>512316.4</v>
      </c>
      <c r="X67" s="56">
        <v>993157.71</v>
      </c>
      <c r="Y67" s="56">
        <v>10935127.17</v>
      </c>
      <c r="Z67" s="57">
        <v>2.5540768657024076E-2</v>
      </c>
      <c r="AA67" s="56">
        <v>993157.71</v>
      </c>
      <c r="AB67" s="56">
        <v>0</v>
      </c>
      <c r="AC67" s="56">
        <v>0</v>
      </c>
      <c r="AD67" s="56">
        <v>0</v>
      </c>
      <c r="AE67" s="56">
        <v>0</v>
      </c>
      <c r="AF67" s="56">
        <f t="shared" si="22"/>
        <v>0</v>
      </c>
      <c r="AG67" s="56">
        <v>348098.71</v>
      </c>
      <c r="AH67" s="55">
        <v>26570.5</v>
      </c>
      <c r="AI67" s="55">
        <v>42999.62</v>
      </c>
      <c r="AJ67" s="56">
        <v>68865</v>
      </c>
      <c r="AK67" s="55">
        <v>29240.74</v>
      </c>
      <c r="AL67" s="55">
        <v>42237.34</v>
      </c>
      <c r="AM67" s="55">
        <v>19831.169999999998</v>
      </c>
      <c r="AN67" s="55">
        <v>4400</v>
      </c>
      <c r="AO67" s="55">
        <v>0</v>
      </c>
      <c r="AP67" s="55">
        <v>0</v>
      </c>
      <c r="AQ67" s="55">
        <v>9339.92</v>
      </c>
      <c r="AR67" s="55">
        <v>5783.69</v>
      </c>
      <c r="AS67" s="55">
        <v>0</v>
      </c>
      <c r="AT67" s="55">
        <v>0</v>
      </c>
      <c r="AU67" s="55">
        <v>9985.2900000000009</v>
      </c>
      <c r="AV67" s="55">
        <v>40429.47</v>
      </c>
      <c r="AW67" s="55">
        <v>647781.44999999995</v>
      </c>
      <c r="AX67" s="55">
        <v>0</v>
      </c>
      <c r="AY67" s="57">
        <f t="shared" si="23"/>
        <v>0</v>
      </c>
      <c r="AZ67" s="56">
        <v>0</v>
      </c>
      <c r="BA67" s="57">
        <v>9.232930174258544E-2</v>
      </c>
      <c r="BB67" s="55">
        <v>113434.83</v>
      </c>
      <c r="BC67" s="55">
        <v>161299.31</v>
      </c>
      <c r="BD67" s="56">
        <v>269443.71999999997</v>
      </c>
      <c r="BE67" s="56">
        <v>0</v>
      </c>
      <c r="BF67" s="56">
        <v>480130.9</v>
      </c>
      <c r="BG67" s="56">
        <v>318185.53749999998</v>
      </c>
      <c r="BH67" s="56">
        <v>0</v>
      </c>
      <c r="BI67" s="56">
        <v>0</v>
      </c>
      <c r="BJ67" s="56">
        <f t="shared" si="24"/>
        <v>0</v>
      </c>
      <c r="BK67" s="56">
        <v>0</v>
      </c>
      <c r="BL67" s="56">
        <v>496</v>
      </c>
      <c r="BM67" s="56">
        <v>360</v>
      </c>
      <c r="BN67" s="55">
        <v>0</v>
      </c>
      <c r="BO67" s="55">
        <v>1</v>
      </c>
      <c r="BP67" s="55">
        <v>-20</v>
      </c>
      <c r="BQ67" s="55">
        <v>-15</v>
      </c>
      <c r="BR67" s="55">
        <v>-131</v>
      </c>
      <c r="BS67" s="55">
        <v>-89</v>
      </c>
      <c r="BT67" s="55">
        <v>0</v>
      </c>
      <c r="BU67" s="55">
        <v>0</v>
      </c>
      <c r="BV67" s="55">
        <v>4</v>
      </c>
      <c r="BW67" s="55">
        <v>-88</v>
      </c>
      <c r="BX67" s="55">
        <v>0</v>
      </c>
      <c r="BY67" s="55">
        <v>518</v>
      </c>
      <c r="BZ67" s="55">
        <v>7</v>
      </c>
      <c r="CA67" s="55">
        <v>35</v>
      </c>
      <c r="CB67" s="55">
        <v>40</v>
      </c>
      <c r="CC67" s="55">
        <v>7</v>
      </c>
      <c r="CD67" s="55">
        <v>36</v>
      </c>
      <c r="CE67" s="55">
        <v>0</v>
      </c>
      <c r="CF67" s="55">
        <v>4</v>
      </c>
    </row>
    <row r="68" spans="1:84" s="59" customFormat="1" ht="15.65" customHeight="1" x14ac:dyDescent="0.35">
      <c r="A68" s="35">
        <v>7</v>
      </c>
      <c r="B68" s="47" t="s">
        <v>223</v>
      </c>
      <c r="C68" s="53" t="s">
        <v>224</v>
      </c>
      <c r="D68" s="38" t="s">
        <v>225</v>
      </c>
      <c r="E68" s="38" t="s">
        <v>110</v>
      </c>
      <c r="F68" s="38" t="s">
        <v>204</v>
      </c>
      <c r="G68" s="55">
        <v>2135069.87</v>
      </c>
      <c r="H68" s="55">
        <v>0</v>
      </c>
      <c r="I68" s="55">
        <v>44496.37</v>
      </c>
      <c r="J68" s="55">
        <v>0</v>
      </c>
      <c r="K68" s="56">
        <v>0</v>
      </c>
      <c r="L68" s="56">
        <v>2179566.2400000002</v>
      </c>
      <c r="M68" s="56">
        <v>0</v>
      </c>
      <c r="N68" s="55">
        <v>693492.86</v>
      </c>
      <c r="O68" s="55">
        <v>178004.34</v>
      </c>
      <c r="P68" s="67">
        <v>588682.85</v>
      </c>
      <c r="Q68" s="55">
        <v>0</v>
      </c>
      <c r="R68" s="55">
        <v>70631.820000000007</v>
      </c>
      <c r="S68" s="55">
        <v>217501.55</v>
      </c>
      <c r="T68" s="55">
        <v>69234.5</v>
      </c>
      <c r="U68" s="55">
        <v>0</v>
      </c>
      <c r="V68" s="55">
        <v>0</v>
      </c>
      <c r="W68" s="55">
        <v>55300.639999999999</v>
      </c>
      <c r="X68" s="56">
        <v>213317.42</v>
      </c>
      <c r="Y68" s="56">
        <v>2086165.98</v>
      </c>
      <c r="Z68" s="57">
        <v>5.3835666745651274E-2</v>
      </c>
      <c r="AA68" s="56">
        <v>213317.42</v>
      </c>
      <c r="AB68" s="56">
        <v>0</v>
      </c>
      <c r="AC68" s="56">
        <v>0</v>
      </c>
      <c r="AD68" s="56">
        <v>0</v>
      </c>
      <c r="AE68" s="56">
        <v>0</v>
      </c>
      <c r="AF68" s="56">
        <f t="shared" si="22"/>
        <v>0</v>
      </c>
      <c r="AG68" s="56">
        <v>78105.070000000007</v>
      </c>
      <c r="AH68" s="55">
        <v>6076.14</v>
      </c>
      <c r="AI68" s="55">
        <v>0</v>
      </c>
      <c r="AJ68" s="56">
        <v>0</v>
      </c>
      <c r="AK68" s="55">
        <v>5320.68</v>
      </c>
      <c r="AL68" s="55">
        <v>0</v>
      </c>
      <c r="AM68" s="55">
        <v>7683.07</v>
      </c>
      <c r="AN68" s="55">
        <v>3250</v>
      </c>
      <c r="AO68" s="55">
        <v>0</v>
      </c>
      <c r="AP68" s="55">
        <v>0</v>
      </c>
      <c r="AQ68" s="55">
        <v>5471.95</v>
      </c>
      <c r="AR68" s="55">
        <v>0</v>
      </c>
      <c r="AS68" s="55">
        <v>0</v>
      </c>
      <c r="AT68" s="55">
        <v>0</v>
      </c>
      <c r="AU68" s="55">
        <v>6633.69</v>
      </c>
      <c r="AV68" s="55">
        <v>12693.38</v>
      </c>
      <c r="AW68" s="55">
        <v>125233.98</v>
      </c>
      <c r="AX68" s="55">
        <v>37941.040000000001</v>
      </c>
      <c r="AY68" s="57">
        <f t="shared" si="23"/>
        <v>0.30296122506048279</v>
      </c>
      <c r="AZ68" s="56">
        <v>0</v>
      </c>
      <c r="BA68" s="57">
        <v>9.9911212741716979E-2</v>
      </c>
      <c r="BB68" s="55">
        <v>26909.26</v>
      </c>
      <c r="BC68" s="55">
        <v>88033.65</v>
      </c>
      <c r="BD68" s="56">
        <v>86000</v>
      </c>
      <c r="BE68" s="56">
        <v>0</v>
      </c>
      <c r="BF68" s="56">
        <v>4464.28999999998</v>
      </c>
      <c r="BG68" s="56">
        <v>0</v>
      </c>
      <c r="BH68" s="56">
        <v>0</v>
      </c>
      <c r="BI68" s="56">
        <v>0</v>
      </c>
      <c r="BJ68" s="56">
        <f t="shared" si="24"/>
        <v>0</v>
      </c>
      <c r="BK68" s="56">
        <v>0</v>
      </c>
      <c r="BL68" s="56">
        <v>98</v>
      </c>
      <c r="BM68" s="56">
        <v>78</v>
      </c>
      <c r="BN68" s="55">
        <v>0</v>
      </c>
      <c r="BO68" s="55">
        <v>0</v>
      </c>
      <c r="BP68" s="55">
        <v>-1</v>
      </c>
      <c r="BQ68" s="55">
        <v>-2</v>
      </c>
      <c r="BR68" s="55">
        <v>-40</v>
      </c>
      <c r="BS68" s="55">
        <v>-14</v>
      </c>
      <c r="BT68" s="55">
        <v>0</v>
      </c>
      <c r="BU68" s="55">
        <v>-1</v>
      </c>
      <c r="BV68" s="55">
        <v>1</v>
      </c>
      <c r="BW68" s="55">
        <v>-7</v>
      </c>
      <c r="BX68" s="55">
        <v>0</v>
      </c>
      <c r="BY68" s="55">
        <v>112</v>
      </c>
      <c r="BZ68" s="55">
        <v>0</v>
      </c>
      <c r="CA68" s="55">
        <v>0</v>
      </c>
      <c r="CB68" s="55">
        <v>5</v>
      </c>
      <c r="CC68" s="55">
        <v>0</v>
      </c>
      <c r="CD68" s="55">
        <v>2</v>
      </c>
      <c r="CE68" s="55">
        <v>0</v>
      </c>
      <c r="CF68" s="55">
        <v>0</v>
      </c>
    </row>
    <row r="69" spans="1:84" s="59" customFormat="1" ht="15.65" customHeight="1" x14ac:dyDescent="0.35">
      <c r="A69" s="29">
        <v>7</v>
      </c>
      <c r="B69" s="30" t="s">
        <v>226</v>
      </c>
      <c r="C69" s="51" t="s">
        <v>227</v>
      </c>
      <c r="D69" s="31" t="s">
        <v>217</v>
      </c>
      <c r="E69" s="31" t="s">
        <v>115</v>
      </c>
      <c r="F69" s="31" t="s">
        <v>204</v>
      </c>
      <c r="G69" s="55">
        <v>46936137.329999998</v>
      </c>
      <c r="H69" s="55">
        <v>0</v>
      </c>
      <c r="I69" s="55">
        <v>2920368.6</v>
      </c>
      <c r="J69" s="55">
        <v>0</v>
      </c>
      <c r="K69" s="56">
        <v>0</v>
      </c>
      <c r="L69" s="56">
        <v>49856505.93</v>
      </c>
      <c r="M69" s="56">
        <v>0</v>
      </c>
      <c r="N69" s="55">
        <v>20887327.91</v>
      </c>
      <c r="O69" s="55">
        <v>3762165.64</v>
      </c>
      <c r="P69" s="67">
        <v>9283863.2200000007</v>
      </c>
      <c r="Q69" s="55">
        <v>0</v>
      </c>
      <c r="R69" s="55">
        <v>1754586.06</v>
      </c>
      <c r="S69" s="55">
        <v>5229995.5199999996</v>
      </c>
      <c r="T69" s="55">
        <v>3287977.67</v>
      </c>
      <c r="U69" s="55">
        <v>0</v>
      </c>
      <c r="V69" s="55">
        <v>0</v>
      </c>
      <c r="W69" s="55">
        <v>2920368.6</v>
      </c>
      <c r="X69" s="56">
        <v>3520445.96</v>
      </c>
      <c r="Y69" s="56">
        <v>50646730.579999998</v>
      </c>
      <c r="Z69" s="57">
        <v>0.1857110524182112</v>
      </c>
      <c r="AA69" s="56">
        <v>3520445.96</v>
      </c>
      <c r="AB69" s="56">
        <v>0</v>
      </c>
      <c r="AC69" s="56">
        <v>0</v>
      </c>
      <c r="AD69" s="56">
        <v>0</v>
      </c>
      <c r="AE69" s="56">
        <v>0</v>
      </c>
      <c r="AF69" s="56">
        <f t="shared" si="22"/>
        <v>0</v>
      </c>
      <c r="AG69" s="56">
        <v>1816764.49</v>
      </c>
      <c r="AH69" s="55">
        <v>141284.38</v>
      </c>
      <c r="AI69" s="55">
        <v>516163.84000000003</v>
      </c>
      <c r="AJ69" s="56">
        <v>93259.6</v>
      </c>
      <c r="AK69" s="55">
        <v>306801.12</v>
      </c>
      <c r="AL69" s="55">
        <v>65570.720000000001</v>
      </c>
      <c r="AM69" s="55">
        <v>147880.85</v>
      </c>
      <c r="AN69" s="55">
        <v>19150</v>
      </c>
      <c r="AO69" s="55">
        <v>0</v>
      </c>
      <c r="AP69" s="55">
        <v>19222.669999999998</v>
      </c>
      <c r="AQ69" s="55">
        <v>111855.51</v>
      </c>
      <c r="AR69" s="55">
        <v>36682.04</v>
      </c>
      <c r="AS69" s="55">
        <v>5293</v>
      </c>
      <c r="AT69" s="55">
        <v>9188.26</v>
      </c>
      <c r="AU69" s="55">
        <v>0</v>
      </c>
      <c r="AV69" s="55">
        <v>80294.240000000005</v>
      </c>
      <c r="AW69" s="55">
        <v>3369410.72</v>
      </c>
      <c r="AX69" s="55">
        <v>0</v>
      </c>
      <c r="AY69" s="57">
        <f t="shared" si="23"/>
        <v>0</v>
      </c>
      <c r="AZ69" s="56">
        <v>106.52</v>
      </c>
      <c r="BA69" s="57">
        <v>7.5005020870131334E-2</v>
      </c>
      <c r="BB69" s="55">
        <v>612423.59</v>
      </c>
      <c r="BC69" s="55">
        <v>8104135.8700000001</v>
      </c>
      <c r="BD69" s="56">
        <v>269444</v>
      </c>
      <c r="BE69" s="56">
        <v>0</v>
      </c>
      <c r="BF69" s="56">
        <v>1690068.04</v>
      </c>
      <c r="BG69" s="56">
        <v>847715.36000000103</v>
      </c>
      <c r="BH69" s="56">
        <v>0</v>
      </c>
      <c r="BI69" s="56">
        <v>0</v>
      </c>
      <c r="BJ69" s="56">
        <f t="shared" si="24"/>
        <v>0</v>
      </c>
      <c r="BK69" s="56">
        <v>0</v>
      </c>
      <c r="BL69" s="56">
        <v>3673</v>
      </c>
      <c r="BM69" s="56">
        <v>1325</v>
      </c>
      <c r="BN69" s="55">
        <v>0</v>
      </c>
      <c r="BO69" s="55">
        <v>0</v>
      </c>
      <c r="BP69" s="55">
        <v>-31</v>
      </c>
      <c r="BQ69" s="55">
        <v>-42</v>
      </c>
      <c r="BR69" s="55">
        <v>-564</v>
      </c>
      <c r="BS69" s="55">
        <v>-318</v>
      </c>
      <c r="BT69" s="55">
        <v>0</v>
      </c>
      <c r="BU69" s="55">
        <v>0</v>
      </c>
      <c r="BV69" s="55">
        <v>0</v>
      </c>
      <c r="BW69" s="55">
        <v>-630</v>
      </c>
      <c r="BX69" s="55">
        <v>0</v>
      </c>
      <c r="BY69" s="55">
        <v>3413</v>
      </c>
      <c r="BZ69" s="55">
        <v>0</v>
      </c>
      <c r="CA69" s="55">
        <v>99</v>
      </c>
      <c r="CB69" s="55">
        <v>68</v>
      </c>
      <c r="CC69" s="55">
        <v>40</v>
      </c>
      <c r="CD69" s="55">
        <v>499</v>
      </c>
      <c r="CE69" s="55">
        <v>31</v>
      </c>
      <c r="CF69" s="55">
        <v>5</v>
      </c>
    </row>
    <row r="70" spans="1:84" s="46" customFormat="1" ht="15.65" customHeight="1" x14ac:dyDescent="0.35">
      <c r="A70" s="35">
        <v>7</v>
      </c>
      <c r="B70" s="47" t="s">
        <v>533</v>
      </c>
      <c r="C70" s="53" t="s">
        <v>534</v>
      </c>
      <c r="D70" s="38" t="s">
        <v>213</v>
      </c>
      <c r="E70" s="38" t="s">
        <v>115</v>
      </c>
      <c r="F70" s="38" t="s">
        <v>204</v>
      </c>
      <c r="G70" s="55">
        <v>22807844.68</v>
      </c>
      <c r="H70" s="55">
        <v>370787.85</v>
      </c>
      <c r="I70" s="55">
        <v>1024647.47</v>
      </c>
      <c r="J70" s="55">
        <v>0</v>
      </c>
      <c r="K70" s="56">
        <v>0</v>
      </c>
      <c r="L70" s="56">
        <v>24203280</v>
      </c>
      <c r="M70" s="56">
        <v>0</v>
      </c>
      <c r="N70" s="55">
        <v>7054585.6699999999</v>
      </c>
      <c r="O70" s="55">
        <v>1371039.95</v>
      </c>
      <c r="P70" s="67">
        <v>6473928.4299999997</v>
      </c>
      <c r="Q70" s="55">
        <v>0</v>
      </c>
      <c r="R70" s="55">
        <v>821961.57</v>
      </c>
      <c r="S70" s="55">
        <v>3157402.62</v>
      </c>
      <c r="T70" s="55">
        <v>1922827.94</v>
      </c>
      <c r="U70" s="55">
        <v>0</v>
      </c>
      <c r="V70" s="55">
        <v>0</v>
      </c>
      <c r="W70" s="55">
        <v>1376001.66</v>
      </c>
      <c r="X70" s="56">
        <v>2281117.92</v>
      </c>
      <c r="Y70" s="56">
        <v>24458865.760000002</v>
      </c>
      <c r="Z70" s="57">
        <v>0.1407477587721177</v>
      </c>
      <c r="AA70" s="56">
        <v>2281117.92</v>
      </c>
      <c r="AB70" s="56">
        <v>0</v>
      </c>
      <c r="AC70" s="56">
        <v>0</v>
      </c>
      <c r="AD70" s="56">
        <v>0</v>
      </c>
      <c r="AE70" s="56">
        <v>0</v>
      </c>
      <c r="AF70" s="56">
        <f t="shared" si="22"/>
        <v>0</v>
      </c>
      <c r="AG70" s="56">
        <v>1195207.5</v>
      </c>
      <c r="AH70" s="55">
        <v>90318.15</v>
      </c>
      <c r="AI70" s="55">
        <v>293071.61</v>
      </c>
      <c r="AJ70" s="56">
        <v>0</v>
      </c>
      <c r="AK70" s="55">
        <v>111176.78</v>
      </c>
      <c r="AL70" s="55">
        <v>0</v>
      </c>
      <c r="AM70" s="55">
        <v>111534.39</v>
      </c>
      <c r="AN70" s="55">
        <v>9200</v>
      </c>
      <c r="AO70" s="55">
        <v>58264.25</v>
      </c>
      <c r="AP70" s="55">
        <v>26832.1</v>
      </c>
      <c r="AQ70" s="55">
        <v>46325.15</v>
      </c>
      <c r="AR70" s="55">
        <v>20019.87</v>
      </c>
      <c r="AS70" s="55">
        <v>0</v>
      </c>
      <c r="AT70" s="55">
        <v>79176.69</v>
      </c>
      <c r="AU70" s="55">
        <v>4143.5</v>
      </c>
      <c r="AV70" s="55">
        <v>184112.44</v>
      </c>
      <c r="AW70" s="55">
        <v>2229382.4300000002</v>
      </c>
      <c r="AX70" s="55">
        <v>0</v>
      </c>
      <c r="AY70" s="57">
        <f t="shared" si="23"/>
        <v>0</v>
      </c>
      <c r="AZ70" s="56">
        <v>0</v>
      </c>
      <c r="BA70" s="57">
        <v>0.1000146200574705</v>
      </c>
      <c r="BB70" s="55">
        <v>575534.65</v>
      </c>
      <c r="BC70" s="55">
        <v>2686805.93</v>
      </c>
      <c r="BD70" s="56">
        <v>266246</v>
      </c>
      <c r="BE70" s="56">
        <v>1</v>
      </c>
      <c r="BF70" s="56">
        <v>689086.91999999899</v>
      </c>
      <c r="BG70" s="56">
        <v>131741.31249999901</v>
      </c>
      <c r="BH70" s="56">
        <v>0</v>
      </c>
      <c r="BI70" s="56">
        <v>0</v>
      </c>
      <c r="BJ70" s="56">
        <f t="shared" si="24"/>
        <v>0</v>
      </c>
      <c r="BK70" s="56">
        <v>0</v>
      </c>
      <c r="BL70" s="56">
        <v>1762</v>
      </c>
      <c r="BM70" s="56">
        <v>630</v>
      </c>
      <c r="BN70" s="55">
        <v>1</v>
      </c>
      <c r="BO70" s="55">
        <v>-2</v>
      </c>
      <c r="BP70" s="55">
        <v>-4</v>
      </c>
      <c r="BQ70" s="55">
        <v>-14</v>
      </c>
      <c r="BR70" s="55">
        <v>-170</v>
      </c>
      <c r="BS70" s="55">
        <v>-156</v>
      </c>
      <c r="BT70" s="55">
        <v>0</v>
      </c>
      <c r="BU70" s="55">
        <v>0</v>
      </c>
      <c r="BV70" s="55">
        <v>0</v>
      </c>
      <c r="BW70" s="55">
        <v>-319</v>
      </c>
      <c r="BX70" s="55">
        <v>0</v>
      </c>
      <c r="BY70" s="55">
        <v>1728</v>
      </c>
      <c r="BZ70" s="55">
        <v>14</v>
      </c>
      <c r="CA70" s="55">
        <v>64</v>
      </c>
      <c r="CB70" s="55">
        <v>68</v>
      </c>
      <c r="CC70" s="55">
        <v>23</v>
      </c>
      <c r="CD70" s="55">
        <v>224</v>
      </c>
      <c r="CE70" s="55">
        <v>1</v>
      </c>
      <c r="CF70" s="55">
        <v>3</v>
      </c>
    </row>
    <row r="71" spans="1:84" s="59" customFormat="1" ht="15.65" customHeight="1" x14ac:dyDescent="0.35">
      <c r="A71" s="29">
        <v>7</v>
      </c>
      <c r="B71" s="30" t="s">
        <v>228</v>
      </c>
      <c r="C71" s="51" t="s">
        <v>229</v>
      </c>
      <c r="D71" s="31" t="s">
        <v>230</v>
      </c>
      <c r="E71" s="31" t="s">
        <v>110</v>
      </c>
      <c r="F71" s="31" t="s">
        <v>204</v>
      </c>
      <c r="G71" s="55">
        <v>17289266.350000001</v>
      </c>
      <c r="H71" s="55">
        <v>0</v>
      </c>
      <c r="I71" s="55">
        <v>407048.12</v>
      </c>
      <c r="J71" s="55">
        <v>0</v>
      </c>
      <c r="K71" s="56">
        <v>0</v>
      </c>
      <c r="L71" s="56">
        <v>17696314.469999999</v>
      </c>
      <c r="M71" s="56">
        <v>0</v>
      </c>
      <c r="N71" s="55">
        <v>6084181.2000000002</v>
      </c>
      <c r="O71" s="55">
        <v>1431141.55</v>
      </c>
      <c r="P71" s="67">
        <v>2891251.1</v>
      </c>
      <c r="Q71" s="55">
        <v>1325.68</v>
      </c>
      <c r="R71" s="55">
        <v>306691.26</v>
      </c>
      <c r="S71" s="55">
        <v>2393112.41</v>
      </c>
      <c r="T71" s="55">
        <v>1451860.22</v>
      </c>
      <c r="U71" s="55">
        <v>0</v>
      </c>
      <c r="V71" s="55">
        <v>0</v>
      </c>
      <c r="W71" s="55">
        <v>1122241.74</v>
      </c>
      <c r="X71" s="56">
        <v>1692920.15</v>
      </c>
      <c r="Y71" s="56">
        <v>17374725.309999999</v>
      </c>
      <c r="Z71" s="57">
        <v>0.12819402368684082</v>
      </c>
      <c r="AA71" s="56">
        <v>1692920.15</v>
      </c>
      <c r="AB71" s="56">
        <v>0</v>
      </c>
      <c r="AC71" s="56">
        <v>0</v>
      </c>
      <c r="AD71" s="56">
        <v>0</v>
      </c>
      <c r="AE71" s="56">
        <v>0</v>
      </c>
      <c r="AF71" s="56">
        <f t="shared" si="22"/>
        <v>0</v>
      </c>
      <c r="AG71" s="56">
        <v>841977.63</v>
      </c>
      <c r="AH71" s="55">
        <v>69831.570000000007</v>
      </c>
      <c r="AI71" s="55">
        <v>211235.54</v>
      </c>
      <c r="AJ71" s="56">
        <v>3794.4</v>
      </c>
      <c r="AK71" s="55">
        <v>204894.16</v>
      </c>
      <c r="AL71" s="55">
        <v>6951.98</v>
      </c>
      <c r="AM71" s="55">
        <v>89767.85</v>
      </c>
      <c r="AN71" s="55">
        <v>7050</v>
      </c>
      <c r="AO71" s="55">
        <v>0</v>
      </c>
      <c r="AP71" s="55">
        <v>24977.18</v>
      </c>
      <c r="AQ71" s="55">
        <v>31510.080000000002</v>
      </c>
      <c r="AR71" s="55">
        <v>32242.67</v>
      </c>
      <c r="AS71" s="55">
        <v>1635</v>
      </c>
      <c r="AT71" s="55">
        <v>9104.57</v>
      </c>
      <c r="AU71" s="55">
        <v>5920.73</v>
      </c>
      <c r="AV71" s="55">
        <v>73650.67</v>
      </c>
      <c r="AW71" s="55">
        <v>1614544.03</v>
      </c>
      <c r="AX71" s="55">
        <v>0</v>
      </c>
      <c r="AY71" s="57">
        <f t="shared" si="23"/>
        <v>0</v>
      </c>
      <c r="AZ71" s="56">
        <v>0</v>
      </c>
      <c r="BA71" s="57">
        <v>9.7917408161162359E-2</v>
      </c>
      <c r="BB71" s="55">
        <v>974545.18</v>
      </c>
      <c r="BC71" s="55">
        <v>1241835.44</v>
      </c>
      <c r="BD71" s="56">
        <v>269443.92</v>
      </c>
      <c r="BE71" s="56">
        <v>0</v>
      </c>
      <c r="BF71" s="56">
        <v>295353.86999999901</v>
      </c>
      <c r="BG71" s="56">
        <v>0</v>
      </c>
      <c r="BH71" s="56">
        <v>0</v>
      </c>
      <c r="BI71" s="56">
        <v>0</v>
      </c>
      <c r="BJ71" s="56">
        <f t="shared" si="24"/>
        <v>0</v>
      </c>
      <c r="BK71" s="56">
        <v>0</v>
      </c>
      <c r="BL71" s="56">
        <v>1227</v>
      </c>
      <c r="BM71" s="56">
        <v>911</v>
      </c>
      <c r="BN71" s="55">
        <v>0</v>
      </c>
      <c r="BO71" s="55">
        <v>0</v>
      </c>
      <c r="BP71" s="55">
        <v>-46</v>
      </c>
      <c r="BQ71" s="55">
        <v>-43</v>
      </c>
      <c r="BR71" s="55">
        <v>-419</v>
      </c>
      <c r="BS71" s="55">
        <v>-186</v>
      </c>
      <c r="BT71" s="55">
        <v>0</v>
      </c>
      <c r="BU71" s="55">
        <v>0</v>
      </c>
      <c r="BV71" s="55">
        <v>2</v>
      </c>
      <c r="BW71" s="55">
        <v>-129</v>
      </c>
      <c r="BX71" s="55">
        <v>0</v>
      </c>
      <c r="BY71" s="55">
        <v>1317</v>
      </c>
      <c r="BZ71" s="55">
        <v>2</v>
      </c>
      <c r="CA71" s="55">
        <v>10</v>
      </c>
      <c r="CB71" s="55">
        <v>64</v>
      </c>
      <c r="CC71" s="55">
        <v>13</v>
      </c>
      <c r="CD71" s="55">
        <v>41</v>
      </c>
      <c r="CE71" s="55">
        <v>1</v>
      </c>
      <c r="CF71" s="55">
        <v>10</v>
      </c>
    </row>
    <row r="72" spans="1:84" s="46" customFormat="1" ht="15.65" customHeight="1" x14ac:dyDescent="0.35">
      <c r="A72" s="38">
        <v>8</v>
      </c>
      <c r="B72" s="34" t="s">
        <v>231</v>
      </c>
      <c r="C72" s="50" t="s">
        <v>232</v>
      </c>
      <c r="D72" s="36" t="s">
        <v>233</v>
      </c>
      <c r="E72" s="36" t="s">
        <v>110</v>
      </c>
      <c r="F72" s="36" t="s">
        <v>234</v>
      </c>
      <c r="G72" s="56">
        <v>32488336.399999999</v>
      </c>
      <c r="H72" s="56">
        <v>0</v>
      </c>
      <c r="I72" s="56">
        <v>2282638.0699999998</v>
      </c>
      <c r="J72" s="56">
        <v>0</v>
      </c>
      <c r="K72" s="56">
        <v>0</v>
      </c>
      <c r="L72" s="56">
        <v>34770974.469999999</v>
      </c>
      <c r="M72" s="56">
        <v>0</v>
      </c>
      <c r="N72" s="56">
        <v>6645328.5800000001</v>
      </c>
      <c r="O72" s="56">
        <v>1925536</v>
      </c>
      <c r="P72" s="56">
        <v>8179130.8399999999</v>
      </c>
      <c r="Q72" s="56">
        <v>29347.34</v>
      </c>
      <c r="R72" s="56">
        <v>998861.37</v>
      </c>
      <c r="S72" s="56">
        <v>6462300.9900000002</v>
      </c>
      <c r="T72" s="56">
        <v>3476372.86</v>
      </c>
      <c r="U72" s="56">
        <v>0</v>
      </c>
      <c r="V72" s="56">
        <v>0</v>
      </c>
      <c r="W72" s="56">
        <v>2283957.9700000002</v>
      </c>
      <c r="X72" s="56">
        <v>4779976.96</v>
      </c>
      <c r="Y72" s="56">
        <v>34780812.909999996</v>
      </c>
      <c r="Z72" s="57">
        <v>0.10587505274662171</v>
      </c>
      <c r="AA72" s="56">
        <v>3248854</v>
      </c>
      <c r="AB72" s="56">
        <v>0</v>
      </c>
      <c r="AC72" s="56">
        <v>0</v>
      </c>
      <c r="AD72" s="56">
        <v>0</v>
      </c>
      <c r="AE72" s="56">
        <v>0</v>
      </c>
      <c r="AF72" s="56">
        <f t="shared" ref="AF72:AF79" si="25">SUM(AD72:AE72)</f>
        <v>0</v>
      </c>
      <c r="AG72" s="56">
        <v>1934430.5</v>
      </c>
      <c r="AH72" s="56">
        <v>145300.32999999999</v>
      </c>
      <c r="AI72" s="56">
        <v>537764.14</v>
      </c>
      <c r="AJ72" s="56">
        <v>0</v>
      </c>
      <c r="AK72" s="56">
        <v>198395.84</v>
      </c>
      <c r="AL72" s="56">
        <v>0</v>
      </c>
      <c r="AM72" s="56">
        <v>86568.38</v>
      </c>
      <c r="AN72" s="56">
        <v>9300</v>
      </c>
      <c r="AO72" s="56">
        <v>5000</v>
      </c>
      <c r="AP72" s="56">
        <v>0</v>
      </c>
      <c r="AQ72" s="56">
        <v>52711.43</v>
      </c>
      <c r="AR72" s="56">
        <v>44275.12</v>
      </c>
      <c r="AS72" s="56">
        <v>5925</v>
      </c>
      <c r="AT72" s="56">
        <v>11434.88</v>
      </c>
      <c r="AU72" s="56">
        <v>17049.82</v>
      </c>
      <c r="AV72" s="56">
        <v>119328.74</v>
      </c>
      <c r="AW72" s="56">
        <v>3167484.18</v>
      </c>
      <c r="AX72" s="56">
        <v>0</v>
      </c>
      <c r="AY72" s="56">
        <f t="shared" ref="AY72:AY79" si="26">AX72/AW72</f>
        <v>0</v>
      </c>
      <c r="AZ72" s="56">
        <v>0</v>
      </c>
      <c r="BA72" s="57">
        <v>0.1000006266864437</v>
      </c>
      <c r="BB72" s="56">
        <v>661092.48</v>
      </c>
      <c r="BC72" s="56">
        <v>2778611.85</v>
      </c>
      <c r="BD72" s="56">
        <v>269444</v>
      </c>
      <c r="BE72" s="56">
        <v>0</v>
      </c>
      <c r="BF72" s="56">
        <v>486413.41000000102</v>
      </c>
      <c r="BG72" s="56">
        <v>0</v>
      </c>
      <c r="BH72" s="56">
        <v>0</v>
      </c>
      <c r="BI72" s="56">
        <v>0</v>
      </c>
      <c r="BJ72" s="56">
        <f t="shared" ref="BJ72:BJ79" si="27">SUM(BH72:BI72)</f>
        <v>0</v>
      </c>
      <c r="BK72" s="56">
        <v>0</v>
      </c>
      <c r="BL72" s="56">
        <v>5100</v>
      </c>
      <c r="BM72" s="56">
        <v>2374</v>
      </c>
      <c r="BN72" s="56">
        <v>4</v>
      </c>
      <c r="BO72" s="56">
        <v>-5</v>
      </c>
      <c r="BP72" s="56">
        <v>-35</v>
      </c>
      <c r="BQ72" s="56">
        <v>-69</v>
      </c>
      <c r="BR72" s="56">
        <v>-1079</v>
      </c>
      <c r="BS72" s="56">
        <v>-833</v>
      </c>
      <c r="BT72" s="56">
        <v>0</v>
      </c>
      <c r="BU72" s="56">
        <v>-8</v>
      </c>
      <c r="BV72" s="56">
        <v>1</v>
      </c>
      <c r="BW72" s="56">
        <v>-637</v>
      </c>
      <c r="BX72" s="56">
        <v>-2</v>
      </c>
      <c r="BY72" s="56">
        <v>4811</v>
      </c>
      <c r="BZ72" s="56">
        <v>224</v>
      </c>
      <c r="CA72" s="56">
        <v>55</v>
      </c>
      <c r="CB72" s="56">
        <v>249</v>
      </c>
      <c r="CC72" s="56">
        <v>103</v>
      </c>
      <c r="CD72" s="56">
        <v>309</v>
      </c>
      <c r="CE72" s="56">
        <v>1</v>
      </c>
      <c r="CF72" s="56">
        <v>5</v>
      </c>
    </row>
    <row r="73" spans="1:84" s="46" customFormat="1" ht="15.65" customHeight="1" x14ac:dyDescent="0.35">
      <c r="A73" s="38">
        <v>8</v>
      </c>
      <c r="B73" s="34" t="s">
        <v>235</v>
      </c>
      <c r="C73" s="50" t="s">
        <v>236</v>
      </c>
      <c r="D73" s="36" t="s">
        <v>237</v>
      </c>
      <c r="E73" s="36" t="s">
        <v>104</v>
      </c>
      <c r="F73" s="36" t="s">
        <v>238</v>
      </c>
      <c r="G73" s="56">
        <v>38214513.759999998</v>
      </c>
      <c r="H73" s="56">
        <v>10.89</v>
      </c>
      <c r="I73" s="56">
        <v>1667875.53</v>
      </c>
      <c r="J73" s="56">
        <v>0</v>
      </c>
      <c r="K73" s="56">
        <v>0</v>
      </c>
      <c r="L73" s="56">
        <v>39882400.18</v>
      </c>
      <c r="M73" s="56">
        <v>0</v>
      </c>
      <c r="N73" s="56">
        <v>113000.81</v>
      </c>
      <c r="O73" s="56">
        <v>1875255.73</v>
      </c>
      <c r="P73" s="56">
        <v>15406254.539999999</v>
      </c>
      <c r="Q73" s="56">
        <v>0</v>
      </c>
      <c r="R73" s="56">
        <v>1746966.37</v>
      </c>
      <c r="S73" s="56">
        <v>10164849.140000001</v>
      </c>
      <c r="T73" s="56">
        <v>5348215.3099999996</v>
      </c>
      <c r="U73" s="56">
        <v>0</v>
      </c>
      <c r="V73" s="56">
        <v>0</v>
      </c>
      <c r="W73" s="56">
        <v>1659590.53</v>
      </c>
      <c r="X73" s="56">
        <v>3060936.8400000003</v>
      </c>
      <c r="Y73" s="56">
        <v>39375069.270000003</v>
      </c>
      <c r="Z73" s="57">
        <v>5.8503587326448662E-2</v>
      </c>
      <c r="AA73" s="56">
        <v>3054389.95</v>
      </c>
      <c r="AB73" s="56">
        <v>0</v>
      </c>
      <c r="AC73" s="56">
        <v>0</v>
      </c>
      <c r="AD73" s="56">
        <v>0</v>
      </c>
      <c r="AE73" s="56">
        <v>0</v>
      </c>
      <c r="AF73" s="56">
        <f t="shared" si="25"/>
        <v>0</v>
      </c>
      <c r="AG73" s="56">
        <v>1656980.74</v>
      </c>
      <c r="AH73" s="56">
        <v>122530.46</v>
      </c>
      <c r="AI73" s="56">
        <v>481732.93</v>
      </c>
      <c r="AJ73" s="56">
        <v>0</v>
      </c>
      <c r="AK73" s="56">
        <v>132801.72</v>
      </c>
      <c r="AL73" s="56">
        <v>3966.52</v>
      </c>
      <c r="AM73" s="56">
        <v>102453.03</v>
      </c>
      <c r="AN73" s="56">
        <v>9300</v>
      </c>
      <c r="AO73" s="56">
        <v>0</v>
      </c>
      <c r="AP73" s="56">
        <v>0</v>
      </c>
      <c r="AQ73" s="56">
        <v>41869.86</v>
      </c>
      <c r="AR73" s="56">
        <v>51107.86</v>
      </c>
      <c r="AS73" s="56">
        <v>0</v>
      </c>
      <c r="AT73" s="56">
        <v>6408.75</v>
      </c>
      <c r="AU73" s="56">
        <v>65997.67</v>
      </c>
      <c r="AV73" s="56">
        <v>144815.47</v>
      </c>
      <c r="AW73" s="56">
        <v>2819965.01</v>
      </c>
      <c r="AX73" s="56">
        <v>0</v>
      </c>
      <c r="AY73" s="56">
        <f t="shared" si="26"/>
        <v>0</v>
      </c>
      <c r="AZ73" s="56">
        <v>0</v>
      </c>
      <c r="BA73" s="57">
        <v>7.9927484337040014E-2</v>
      </c>
      <c r="BB73" s="56">
        <v>1071770.75</v>
      </c>
      <c r="BC73" s="56">
        <v>1163916.03</v>
      </c>
      <c r="BD73" s="56">
        <v>269444</v>
      </c>
      <c r="BE73" s="56">
        <v>0</v>
      </c>
      <c r="BF73" s="56">
        <v>898028.71000000194</v>
      </c>
      <c r="BG73" s="56">
        <v>193037.457500002</v>
      </c>
      <c r="BH73" s="56">
        <v>0</v>
      </c>
      <c r="BI73" s="56">
        <v>0</v>
      </c>
      <c r="BJ73" s="56">
        <f t="shared" si="27"/>
        <v>0</v>
      </c>
      <c r="BK73" s="56">
        <v>0</v>
      </c>
      <c r="BL73" s="56">
        <v>5566</v>
      </c>
      <c r="BM73" s="56">
        <v>1888</v>
      </c>
      <c r="BN73" s="56">
        <v>1</v>
      </c>
      <c r="BO73" s="56">
        <v>-3</v>
      </c>
      <c r="BP73" s="56">
        <v>-37</v>
      </c>
      <c r="BQ73" s="56">
        <v>-112</v>
      </c>
      <c r="BR73" s="56">
        <v>-124</v>
      </c>
      <c r="BS73" s="56">
        <v>-328</v>
      </c>
      <c r="BT73" s="56">
        <v>1</v>
      </c>
      <c r="BU73" s="56">
        <v>-2</v>
      </c>
      <c r="BV73" s="56">
        <v>32</v>
      </c>
      <c r="BW73" s="56">
        <v>-1225</v>
      </c>
      <c r="BX73" s="56">
        <v>-10</v>
      </c>
      <c r="BY73" s="56">
        <v>5647</v>
      </c>
      <c r="BZ73" s="56">
        <v>53</v>
      </c>
      <c r="CA73" s="56">
        <v>90</v>
      </c>
      <c r="CB73" s="56">
        <v>171</v>
      </c>
      <c r="CC73" s="56">
        <v>114</v>
      </c>
      <c r="CD73" s="56">
        <v>789</v>
      </c>
      <c r="CE73" s="56">
        <v>152</v>
      </c>
      <c r="CF73" s="56">
        <v>3</v>
      </c>
    </row>
    <row r="74" spans="1:84" s="46" customFormat="1" ht="15.65" customHeight="1" x14ac:dyDescent="0.35">
      <c r="A74" s="38">
        <v>8</v>
      </c>
      <c r="B74" s="34" t="s">
        <v>551</v>
      </c>
      <c r="C74" s="50" t="s">
        <v>540</v>
      </c>
      <c r="D74" s="36" t="s">
        <v>233</v>
      </c>
      <c r="E74" s="36" t="s">
        <v>110</v>
      </c>
      <c r="F74" s="36" t="s">
        <v>234</v>
      </c>
      <c r="G74" s="56">
        <v>32934600.699999999</v>
      </c>
      <c r="H74" s="56">
        <v>0</v>
      </c>
      <c r="I74" s="56">
        <v>1611732.1099999999</v>
      </c>
      <c r="J74" s="56">
        <v>0</v>
      </c>
      <c r="K74" s="56">
        <v>0</v>
      </c>
      <c r="L74" s="56">
        <v>34546332.810000002</v>
      </c>
      <c r="M74" s="56">
        <v>0</v>
      </c>
      <c r="N74" s="56">
        <v>7407846.2199999997</v>
      </c>
      <c r="O74" s="56">
        <v>1744753.71</v>
      </c>
      <c r="P74" s="56">
        <v>7890624.8099999996</v>
      </c>
      <c r="Q74" s="56">
        <v>48149.68</v>
      </c>
      <c r="R74" s="56">
        <v>843134.63</v>
      </c>
      <c r="S74" s="56">
        <v>6082825.1500000004</v>
      </c>
      <c r="T74" s="56">
        <v>3334842.95</v>
      </c>
      <c r="U74" s="56">
        <v>0</v>
      </c>
      <c r="V74" s="56">
        <v>0</v>
      </c>
      <c r="W74" s="56">
        <v>1614394.11</v>
      </c>
      <c r="X74" s="56">
        <v>4811237.93</v>
      </c>
      <c r="Y74" s="56">
        <v>33777809.189999998</v>
      </c>
      <c r="Z74" s="57">
        <v>0.11411564616297293</v>
      </c>
      <c r="AA74" s="56">
        <v>3293478.92</v>
      </c>
      <c r="AB74" s="56">
        <v>0</v>
      </c>
      <c r="AC74" s="56">
        <v>0</v>
      </c>
      <c r="AD74" s="56">
        <v>0</v>
      </c>
      <c r="AE74" s="56">
        <v>0</v>
      </c>
      <c r="AF74" s="56">
        <f t="shared" si="25"/>
        <v>0</v>
      </c>
      <c r="AG74" s="56">
        <v>1757226</v>
      </c>
      <c r="AH74" s="56">
        <v>132954.91</v>
      </c>
      <c r="AI74" s="56">
        <v>401386.67</v>
      </c>
      <c r="AJ74" s="56">
        <v>0</v>
      </c>
      <c r="AK74" s="56">
        <v>222819.68</v>
      </c>
      <c r="AL74" s="56">
        <v>0</v>
      </c>
      <c r="AM74" s="56">
        <v>107814.73</v>
      </c>
      <c r="AN74" s="56">
        <v>14300</v>
      </c>
      <c r="AO74" s="56">
        <v>2900</v>
      </c>
      <c r="AP74" s="56">
        <v>0</v>
      </c>
      <c r="AQ74" s="56">
        <v>45198.06</v>
      </c>
      <c r="AR74" s="56">
        <v>17141.98</v>
      </c>
      <c r="AS74" s="56">
        <v>4338.58</v>
      </c>
      <c r="AT74" s="56">
        <v>10391.02</v>
      </c>
      <c r="AU74" s="56">
        <v>0</v>
      </c>
      <c r="AV74" s="56">
        <v>97004.44</v>
      </c>
      <c r="AW74" s="56">
        <v>2813476.07</v>
      </c>
      <c r="AX74" s="56">
        <v>0</v>
      </c>
      <c r="AY74" s="56">
        <f t="shared" si="26"/>
        <v>0</v>
      </c>
      <c r="AZ74" s="56">
        <v>0</v>
      </c>
      <c r="BA74" s="57">
        <v>0.10000057234639556</v>
      </c>
      <c r="BB74" s="56">
        <v>790239.69</v>
      </c>
      <c r="BC74" s="56">
        <v>2968113.55</v>
      </c>
      <c r="BD74" s="56">
        <v>266245</v>
      </c>
      <c r="BE74" s="56">
        <v>0</v>
      </c>
      <c r="BF74" s="56">
        <v>791352.80000000203</v>
      </c>
      <c r="BG74" s="56">
        <v>87983.782500001602</v>
      </c>
      <c r="BH74" s="56">
        <v>0</v>
      </c>
      <c r="BI74" s="56">
        <v>0</v>
      </c>
      <c r="BJ74" s="56">
        <f t="shared" si="27"/>
        <v>0</v>
      </c>
      <c r="BK74" s="56">
        <v>0</v>
      </c>
      <c r="BL74" s="56">
        <v>4984</v>
      </c>
      <c r="BM74" s="56">
        <v>2416</v>
      </c>
      <c r="BN74" s="56">
        <v>17</v>
      </c>
      <c r="BO74" s="56">
        <v>-29</v>
      </c>
      <c r="BP74" s="56">
        <v>-23</v>
      </c>
      <c r="BQ74" s="56">
        <v>-46</v>
      </c>
      <c r="BR74" s="56">
        <v>-1102</v>
      </c>
      <c r="BS74" s="56">
        <v>-811</v>
      </c>
      <c r="BT74" s="56">
        <v>0</v>
      </c>
      <c r="BU74" s="56">
        <v>0</v>
      </c>
      <c r="BV74" s="56">
        <v>2</v>
      </c>
      <c r="BW74" s="56">
        <v>-611</v>
      </c>
      <c r="BX74" s="56">
        <v>0</v>
      </c>
      <c r="BY74" s="56">
        <v>4797</v>
      </c>
      <c r="BZ74" s="56">
        <v>120</v>
      </c>
      <c r="CA74" s="56">
        <v>55</v>
      </c>
      <c r="CB74" s="56">
        <v>218</v>
      </c>
      <c r="CC74" s="56">
        <v>99</v>
      </c>
      <c r="CD74" s="56">
        <v>309</v>
      </c>
      <c r="CE74" s="56">
        <v>1</v>
      </c>
      <c r="CF74" s="56">
        <v>3</v>
      </c>
    </row>
    <row r="75" spans="1:84" s="46" customFormat="1" ht="15.65" customHeight="1" x14ac:dyDescent="0.35">
      <c r="A75" s="38">
        <v>8</v>
      </c>
      <c r="B75" s="34" t="s">
        <v>239</v>
      </c>
      <c r="C75" s="50" t="s">
        <v>240</v>
      </c>
      <c r="D75" s="36" t="s">
        <v>241</v>
      </c>
      <c r="E75" s="36" t="s">
        <v>129</v>
      </c>
      <c r="F75" s="36" t="s">
        <v>234</v>
      </c>
      <c r="G75" s="56">
        <v>103830733.79000001</v>
      </c>
      <c r="H75" s="56">
        <v>1086652.28</v>
      </c>
      <c r="I75" s="56">
        <v>5328854.2700000005</v>
      </c>
      <c r="J75" s="56">
        <v>0</v>
      </c>
      <c r="K75" s="56">
        <v>0</v>
      </c>
      <c r="L75" s="56">
        <v>110246240.34</v>
      </c>
      <c r="M75" s="56">
        <v>0</v>
      </c>
      <c r="N75" s="56">
        <v>31126680.440000001</v>
      </c>
      <c r="O75" s="56">
        <v>3604065.93</v>
      </c>
      <c r="P75" s="56">
        <v>26055368.91</v>
      </c>
      <c r="Q75" s="56">
        <v>1465398.75</v>
      </c>
      <c r="R75" s="56">
        <v>2353078.81</v>
      </c>
      <c r="S75" s="56">
        <v>26433716.920000002</v>
      </c>
      <c r="T75" s="56">
        <v>8178169.3399999999</v>
      </c>
      <c r="U75" s="56">
        <v>0</v>
      </c>
      <c r="V75" s="56">
        <v>0</v>
      </c>
      <c r="W75" s="56">
        <v>5337491.0999999996</v>
      </c>
      <c r="X75" s="56">
        <v>5891627.9000000004</v>
      </c>
      <c r="Y75" s="56">
        <v>110445598.09999999</v>
      </c>
      <c r="Z75" s="57">
        <v>2.6427966363458885E-2</v>
      </c>
      <c r="AA75" s="56">
        <v>5191581.57</v>
      </c>
      <c r="AB75" s="56">
        <v>0</v>
      </c>
      <c r="AC75" s="56">
        <v>0</v>
      </c>
      <c r="AD75" s="56">
        <v>0</v>
      </c>
      <c r="AE75" s="56">
        <v>0</v>
      </c>
      <c r="AF75" s="56">
        <f t="shared" si="25"/>
        <v>0</v>
      </c>
      <c r="AG75" s="56">
        <v>2896155.36</v>
      </c>
      <c r="AH75" s="56">
        <v>220816.75</v>
      </c>
      <c r="AI75" s="56">
        <v>795037.05</v>
      </c>
      <c r="AJ75" s="56">
        <v>2860</v>
      </c>
      <c r="AK75" s="56">
        <v>417320</v>
      </c>
      <c r="AL75" s="56">
        <v>8273.11</v>
      </c>
      <c r="AM75" s="56">
        <v>75521.87</v>
      </c>
      <c r="AN75" s="56">
        <v>11300</v>
      </c>
      <c r="AO75" s="56">
        <v>41349.26</v>
      </c>
      <c r="AP75" s="56">
        <v>0</v>
      </c>
      <c r="AQ75" s="56">
        <v>265501.3</v>
      </c>
      <c r="AR75" s="56">
        <v>36418.86</v>
      </c>
      <c r="AS75" s="56">
        <v>12940.38</v>
      </c>
      <c r="AT75" s="56">
        <v>9979.99</v>
      </c>
      <c r="AU75" s="56">
        <v>0</v>
      </c>
      <c r="AV75" s="56">
        <v>119553.87000000001</v>
      </c>
      <c r="AW75" s="56">
        <v>4913027.8</v>
      </c>
      <c r="AX75" s="56">
        <v>0</v>
      </c>
      <c r="AY75" s="56">
        <f t="shared" si="26"/>
        <v>0</v>
      </c>
      <c r="AZ75" s="56">
        <v>0</v>
      </c>
      <c r="BA75" s="57">
        <v>5.0000432246776673E-2</v>
      </c>
      <c r="BB75" s="56">
        <v>625088.21</v>
      </c>
      <c r="BC75" s="56">
        <v>2147664.94</v>
      </c>
      <c r="BD75" s="56">
        <v>269444</v>
      </c>
      <c r="BE75" s="56">
        <v>0</v>
      </c>
      <c r="BF75" s="56">
        <v>1394287.03</v>
      </c>
      <c r="BG75" s="56">
        <v>166030.07999999999</v>
      </c>
      <c r="BH75" s="56">
        <v>0</v>
      </c>
      <c r="BI75" s="56">
        <v>0</v>
      </c>
      <c r="BJ75" s="56">
        <f t="shared" si="27"/>
        <v>0</v>
      </c>
      <c r="BK75" s="56">
        <v>0</v>
      </c>
      <c r="BL75" s="56">
        <v>8817</v>
      </c>
      <c r="BM75" s="56">
        <v>2413</v>
      </c>
      <c r="BN75" s="56">
        <v>13</v>
      </c>
      <c r="BO75" s="56">
        <v>-1</v>
      </c>
      <c r="BP75" s="56">
        <v>-34</v>
      </c>
      <c r="BQ75" s="56">
        <v>-117</v>
      </c>
      <c r="BR75" s="56">
        <v>-228</v>
      </c>
      <c r="BS75" s="56">
        <v>-677</v>
      </c>
      <c r="BT75" s="56">
        <v>0</v>
      </c>
      <c r="BU75" s="56">
        <v>0</v>
      </c>
      <c r="BV75" s="56">
        <v>0</v>
      </c>
      <c r="BW75" s="56">
        <v>-1587</v>
      </c>
      <c r="BX75" s="56">
        <v>-6</v>
      </c>
      <c r="BY75" s="56">
        <v>8593</v>
      </c>
      <c r="BZ75" s="56">
        <v>7</v>
      </c>
      <c r="CA75" s="56">
        <v>23</v>
      </c>
      <c r="CB75" s="56">
        <v>681</v>
      </c>
      <c r="CC75" s="56">
        <v>221</v>
      </c>
      <c r="CD75" s="56">
        <v>661</v>
      </c>
      <c r="CE75" s="56">
        <v>13</v>
      </c>
      <c r="CF75" s="56">
        <v>0</v>
      </c>
    </row>
    <row r="76" spans="1:84" s="46" customFormat="1" ht="15.65" customHeight="1" x14ac:dyDescent="0.35">
      <c r="A76" s="38">
        <v>8</v>
      </c>
      <c r="B76" s="34" t="s">
        <v>242</v>
      </c>
      <c r="C76" s="50" t="s">
        <v>151</v>
      </c>
      <c r="D76" s="36" t="s">
        <v>177</v>
      </c>
      <c r="E76" s="36" t="s">
        <v>110</v>
      </c>
      <c r="F76" s="36" t="s">
        <v>234</v>
      </c>
      <c r="G76" s="56">
        <v>26347024.120000001</v>
      </c>
      <c r="H76" s="56">
        <v>0</v>
      </c>
      <c r="I76" s="56">
        <v>782410.17999999993</v>
      </c>
      <c r="J76" s="56">
        <v>0</v>
      </c>
      <c r="K76" s="56">
        <v>0</v>
      </c>
      <c r="L76" s="56">
        <v>27129434.300000001</v>
      </c>
      <c r="M76" s="56">
        <v>0</v>
      </c>
      <c r="N76" s="56">
        <v>4284463.49</v>
      </c>
      <c r="O76" s="56">
        <v>738274.96</v>
      </c>
      <c r="P76" s="56">
        <v>10257796.1</v>
      </c>
      <c r="Q76" s="56">
        <v>4172</v>
      </c>
      <c r="R76" s="56">
        <v>591841.38</v>
      </c>
      <c r="S76" s="56">
        <v>4193418.36</v>
      </c>
      <c r="T76" s="56">
        <v>3157061.31</v>
      </c>
      <c r="U76" s="56">
        <v>0</v>
      </c>
      <c r="V76" s="56">
        <v>0</v>
      </c>
      <c r="W76" s="56">
        <v>782435.18</v>
      </c>
      <c r="X76" s="56">
        <v>2929132.54</v>
      </c>
      <c r="Y76" s="56">
        <v>26938595.32</v>
      </c>
      <c r="Z76" s="57">
        <v>8.6616941238067596E-2</v>
      </c>
      <c r="AA76" s="56">
        <v>2134100.4700000002</v>
      </c>
      <c r="AB76" s="56">
        <v>0</v>
      </c>
      <c r="AC76" s="56">
        <v>0</v>
      </c>
      <c r="AD76" s="56">
        <v>0</v>
      </c>
      <c r="AE76" s="56">
        <v>0</v>
      </c>
      <c r="AF76" s="56">
        <f t="shared" si="25"/>
        <v>0</v>
      </c>
      <c r="AG76" s="56">
        <v>1179605.18</v>
      </c>
      <c r="AH76" s="56">
        <v>87916.4</v>
      </c>
      <c r="AI76" s="56">
        <v>183000.86</v>
      </c>
      <c r="AJ76" s="56">
        <v>0</v>
      </c>
      <c r="AK76" s="56">
        <v>120126.6</v>
      </c>
      <c r="AL76" s="56">
        <v>5385.66</v>
      </c>
      <c r="AM76" s="56">
        <v>78562.94</v>
      </c>
      <c r="AN76" s="56">
        <v>11300</v>
      </c>
      <c r="AO76" s="56">
        <v>1417.75</v>
      </c>
      <c r="AP76" s="56">
        <v>0</v>
      </c>
      <c r="AQ76" s="56">
        <v>49748.22</v>
      </c>
      <c r="AR76" s="56">
        <v>15914.86</v>
      </c>
      <c r="AS76" s="56">
        <v>0</v>
      </c>
      <c r="AT76" s="56">
        <v>7676.98</v>
      </c>
      <c r="AU76" s="56">
        <v>20729.14</v>
      </c>
      <c r="AV76" s="56">
        <v>85642.87</v>
      </c>
      <c r="AW76" s="56">
        <v>1847027.46</v>
      </c>
      <c r="AX76" s="56">
        <v>0</v>
      </c>
      <c r="AY76" s="56">
        <f t="shared" si="26"/>
        <v>0</v>
      </c>
      <c r="AZ76" s="56">
        <v>0</v>
      </c>
      <c r="BA76" s="57">
        <v>8.099967800082615E-2</v>
      </c>
      <c r="BB76" s="56">
        <v>286626.96999999997</v>
      </c>
      <c r="BC76" s="56">
        <v>1995471.67</v>
      </c>
      <c r="BD76" s="56">
        <v>269444</v>
      </c>
      <c r="BE76" s="56">
        <v>0</v>
      </c>
      <c r="BF76" s="56">
        <v>945082.62</v>
      </c>
      <c r="BG76" s="56">
        <v>483325.755</v>
      </c>
      <c r="BH76" s="56">
        <v>0</v>
      </c>
      <c r="BI76" s="56">
        <v>0</v>
      </c>
      <c r="BJ76" s="56">
        <f t="shared" si="27"/>
        <v>0</v>
      </c>
      <c r="BK76" s="56">
        <v>0</v>
      </c>
      <c r="BL76" s="56">
        <v>3914</v>
      </c>
      <c r="BM76" s="56">
        <v>1216</v>
      </c>
      <c r="BN76" s="56">
        <v>132</v>
      </c>
      <c r="BO76" s="56">
        <v>-1</v>
      </c>
      <c r="BP76" s="56">
        <v>-6</v>
      </c>
      <c r="BQ76" s="56">
        <v>-46</v>
      </c>
      <c r="BR76" s="56">
        <v>-198</v>
      </c>
      <c r="BS76" s="56">
        <v>-518</v>
      </c>
      <c r="BT76" s="56">
        <v>4</v>
      </c>
      <c r="BU76" s="56">
        <v>-3</v>
      </c>
      <c r="BV76" s="56">
        <v>0</v>
      </c>
      <c r="BW76" s="56">
        <v>-696</v>
      </c>
      <c r="BX76" s="56">
        <v>0</v>
      </c>
      <c r="BY76" s="56">
        <v>3798</v>
      </c>
      <c r="BZ76" s="56">
        <v>15</v>
      </c>
      <c r="CA76" s="56">
        <v>19</v>
      </c>
      <c r="CB76" s="56">
        <v>209</v>
      </c>
      <c r="CC76" s="56">
        <v>84</v>
      </c>
      <c r="CD76" s="56">
        <v>397</v>
      </c>
      <c r="CE76" s="56">
        <v>0</v>
      </c>
      <c r="CF76" s="56">
        <v>0</v>
      </c>
    </row>
    <row r="77" spans="1:84" s="46" customFormat="1" ht="15.65" customHeight="1" x14ac:dyDescent="0.35">
      <c r="A77" s="38">
        <v>8</v>
      </c>
      <c r="B77" s="38" t="s">
        <v>95</v>
      </c>
      <c r="C77" s="53" t="s">
        <v>137</v>
      </c>
      <c r="D77" s="38" t="s">
        <v>244</v>
      </c>
      <c r="E77" s="38" t="s">
        <v>110</v>
      </c>
      <c r="F77" s="38" t="s">
        <v>238</v>
      </c>
      <c r="G77" s="56">
        <v>51835934.520000003</v>
      </c>
      <c r="H77" s="56">
        <v>0</v>
      </c>
      <c r="I77" s="56">
        <v>1031038.35</v>
      </c>
      <c r="J77" s="56">
        <v>0</v>
      </c>
      <c r="K77" s="56">
        <v>0</v>
      </c>
      <c r="L77" s="56">
        <v>52866972.869999997</v>
      </c>
      <c r="M77" s="56">
        <v>0</v>
      </c>
      <c r="N77" s="56">
        <v>0</v>
      </c>
      <c r="O77" s="56">
        <v>2651759.87</v>
      </c>
      <c r="P77" s="56">
        <v>17553856.98</v>
      </c>
      <c r="Q77" s="56">
        <v>0</v>
      </c>
      <c r="R77" s="56">
        <v>2011953.43</v>
      </c>
      <c r="S77" s="56">
        <v>16983381.68</v>
      </c>
      <c r="T77" s="56">
        <v>9440583.0500000007</v>
      </c>
      <c r="U77" s="56">
        <v>0</v>
      </c>
      <c r="V77" s="56">
        <v>0</v>
      </c>
      <c r="W77" s="56">
        <v>1064696.81</v>
      </c>
      <c r="X77" s="56">
        <v>2723579.26</v>
      </c>
      <c r="Y77" s="56">
        <v>52429811.079999998</v>
      </c>
      <c r="Z77" s="57">
        <v>0.10531664511408891</v>
      </c>
      <c r="AA77" s="56">
        <v>2723579.26</v>
      </c>
      <c r="AB77" s="56">
        <v>0</v>
      </c>
      <c r="AC77" s="56">
        <v>0</v>
      </c>
      <c r="AD77" s="56">
        <v>0</v>
      </c>
      <c r="AE77" s="56">
        <v>0</v>
      </c>
      <c r="AF77" s="56">
        <f t="shared" si="25"/>
        <v>0</v>
      </c>
      <c r="AG77" s="56">
        <v>1150792.78</v>
      </c>
      <c r="AH77" s="56">
        <v>89153.57</v>
      </c>
      <c r="AI77" s="56">
        <v>501013.62</v>
      </c>
      <c r="AJ77" s="56">
        <v>0</v>
      </c>
      <c r="AK77" s="56">
        <v>136971.35999999999</v>
      </c>
      <c r="AL77" s="56">
        <v>25914.36</v>
      </c>
      <c r="AM77" s="56">
        <v>91262.02</v>
      </c>
      <c r="AN77" s="56">
        <v>11300</v>
      </c>
      <c r="AO77" s="56">
        <v>1299.44</v>
      </c>
      <c r="AP77" s="56">
        <v>0</v>
      </c>
      <c r="AQ77" s="56">
        <v>47622.74</v>
      </c>
      <c r="AR77" s="56">
        <v>103.15</v>
      </c>
      <c r="AS77" s="56">
        <v>0</v>
      </c>
      <c r="AT77" s="56">
        <v>20672.64</v>
      </c>
      <c r="AU77" s="56">
        <v>0</v>
      </c>
      <c r="AV77" s="56">
        <v>38755.75</v>
      </c>
      <c r="AW77" s="56">
        <v>2114861.4300000002</v>
      </c>
      <c r="AX77" s="56">
        <v>20928.53</v>
      </c>
      <c r="AY77" s="56">
        <f t="shared" si="26"/>
        <v>9.8959344111732173E-3</v>
      </c>
      <c r="AZ77" s="56">
        <v>0</v>
      </c>
      <c r="BA77" s="57">
        <v>5.2542300726712156E-2</v>
      </c>
      <c r="BB77" s="56">
        <v>0</v>
      </c>
      <c r="BC77" s="56">
        <v>5459186.7199999997</v>
      </c>
      <c r="BD77" s="56">
        <v>269444</v>
      </c>
      <c r="BE77" s="56">
        <v>0</v>
      </c>
      <c r="BF77" s="56">
        <v>919095.56999999902</v>
      </c>
      <c r="BG77" s="56">
        <v>390380.21249999898</v>
      </c>
      <c r="BH77" s="56">
        <v>0</v>
      </c>
      <c r="BI77" s="56">
        <v>0</v>
      </c>
      <c r="BJ77" s="56">
        <f t="shared" si="27"/>
        <v>0</v>
      </c>
      <c r="BK77" s="56">
        <v>0</v>
      </c>
      <c r="BL77" s="56">
        <v>7801</v>
      </c>
      <c r="BM77" s="56">
        <v>3138</v>
      </c>
      <c r="BN77" s="56">
        <v>25</v>
      </c>
      <c r="BO77" s="56">
        <v>0</v>
      </c>
      <c r="BP77" s="56">
        <v>-39</v>
      </c>
      <c r="BQ77" s="56">
        <v>-180</v>
      </c>
      <c r="BR77" s="56">
        <v>-172</v>
      </c>
      <c r="BS77" s="56">
        <v>-1331</v>
      </c>
      <c r="BT77" s="56">
        <v>1</v>
      </c>
      <c r="BU77" s="56">
        <v>0</v>
      </c>
      <c r="BV77" s="56">
        <v>16</v>
      </c>
      <c r="BW77" s="56">
        <v>-1117</v>
      </c>
      <c r="BX77" s="56">
        <v>-11</v>
      </c>
      <c r="BY77" s="56">
        <v>8131</v>
      </c>
      <c r="BZ77" s="56">
        <v>22</v>
      </c>
      <c r="CA77" s="56">
        <v>45</v>
      </c>
      <c r="CB77" s="56">
        <v>481</v>
      </c>
      <c r="CC77" s="56">
        <v>162</v>
      </c>
      <c r="CD77" s="56">
        <v>459</v>
      </c>
      <c r="CE77" s="56">
        <v>1</v>
      </c>
      <c r="CF77" s="56">
        <v>14</v>
      </c>
    </row>
    <row r="78" spans="1:84" s="46" customFormat="1" ht="15.65" customHeight="1" x14ac:dyDescent="0.35">
      <c r="A78" s="38">
        <v>8</v>
      </c>
      <c r="B78" s="38" t="s">
        <v>552</v>
      </c>
      <c r="C78" s="53" t="s">
        <v>293</v>
      </c>
      <c r="D78" s="38" t="s">
        <v>243</v>
      </c>
      <c r="E78" s="38" t="s">
        <v>104</v>
      </c>
      <c r="F78" s="38" t="s">
        <v>234</v>
      </c>
      <c r="G78" s="56">
        <v>37040151.030000001</v>
      </c>
      <c r="H78" s="56">
        <v>96379.06</v>
      </c>
      <c r="I78" s="56">
        <v>2382212.38</v>
      </c>
      <c r="J78" s="56">
        <v>0</v>
      </c>
      <c r="K78" s="56">
        <v>142123.42000000001</v>
      </c>
      <c r="L78" s="56">
        <v>39660865.890000001</v>
      </c>
      <c r="M78" s="56">
        <v>0</v>
      </c>
      <c r="N78" s="56">
        <v>10371981.49</v>
      </c>
      <c r="O78" s="56">
        <v>1400379.32</v>
      </c>
      <c r="P78" s="56">
        <v>9598046.9900000002</v>
      </c>
      <c r="Q78" s="56">
        <v>0</v>
      </c>
      <c r="R78" s="56">
        <v>644188.71</v>
      </c>
      <c r="S78" s="56">
        <v>8941028.7300000004</v>
      </c>
      <c r="T78" s="56">
        <v>2427711.5699999998</v>
      </c>
      <c r="U78" s="56">
        <v>0</v>
      </c>
      <c r="V78" s="56">
        <v>0</v>
      </c>
      <c r="W78" s="56">
        <v>2182279.7200000002</v>
      </c>
      <c r="X78" s="56">
        <v>2333473.06</v>
      </c>
      <c r="Y78" s="56">
        <v>37899089.590000004</v>
      </c>
      <c r="Z78" s="57">
        <v>0.12126692286775197</v>
      </c>
      <c r="AA78" s="56">
        <v>1851087.14</v>
      </c>
      <c r="AB78" s="56">
        <v>0</v>
      </c>
      <c r="AC78" s="56">
        <v>0</v>
      </c>
      <c r="AD78" s="56">
        <v>142123.42000000001</v>
      </c>
      <c r="AE78" s="56">
        <v>51375.49</v>
      </c>
      <c r="AF78" s="56">
        <f t="shared" si="25"/>
        <v>193498.91</v>
      </c>
      <c r="AG78" s="56">
        <v>1138519.1599999999</v>
      </c>
      <c r="AH78" s="56">
        <v>90503.97</v>
      </c>
      <c r="AI78" s="56">
        <v>285181.26</v>
      </c>
      <c r="AJ78" s="56">
        <v>8274.48</v>
      </c>
      <c r="AK78" s="56">
        <v>111419.18</v>
      </c>
      <c r="AL78" s="56">
        <v>16000</v>
      </c>
      <c r="AM78" s="56">
        <v>79411.83</v>
      </c>
      <c r="AN78" s="56">
        <v>16600</v>
      </c>
      <c r="AO78" s="56">
        <v>2700</v>
      </c>
      <c r="AP78" s="56">
        <v>0</v>
      </c>
      <c r="AQ78" s="56">
        <v>96963.13</v>
      </c>
      <c r="AR78" s="56">
        <v>32147.19</v>
      </c>
      <c r="AS78" s="56">
        <v>585</v>
      </c>
      <c r="AT78" s="56">
        <v>24739.26</v>
      </c>
      <c r="AU78" s="56">
        <v>55840.36</v>
      </c>
      <c r="AV78" s="56">
        <v>74984.289999999994</v>
      </c>
      <c r="AW78" s="56">
        <v>2033869.11</v>
      </c>
      <c r="AX78" s="56">
        <v>0</v>
      </c>
      <c r="AY78" s="56">
        <f t="shared" si="26"/>
        <v>0</v>
      </c>
      <c r="AZ78" s="56">
        <v>0</v>
      </c>
      <c r="BA78" s="57">
        <v>4.9975150978751284E-2</v>
      </c>
      <c r="BB78" s="56">
        <v>752835.23</v>
      </c>
      <c r="BC78" s="56">
        <v>3750597.5</v>
      </c>
      <c r="BD78" s="56">
        <v>269299.82</v>
      </c>
      <c r="BE78" s="56">
        <v>0</v>
      </c>
      <c r="BF78" s="56">
        <v>1095292.48</v>
      </c>
      <c r="BG78" s="56">
        <v>586825.20250000001</v>
      </c>
      <c r="BH78" s="56">
        <v>0</v>
      </c>
      <c r="BI78" s="56">
        <v>0</v>
      </c>
      <c r="BJ78" s="56">
        <f t="shared" si="27"/>
        <v>0</v>
      </c>
      <c r="BK78" s="56">
        <v>0</v>
      </c>
      <c r="BL78" s="56">
        <v>2792</v>
      </c>
      <c r="BM78" s="56">
        <v>1107</v>
      </c>
      <c r="BN78" s="56">
        <v>40</v>
      </c>
      <c r="BO78" s="56">
        <v>-13</v>
      </c>
      <c r="BP78" s="56">
        <v>-11</v>
      </c>
      <c r="BQ78" s="56">
        <v>-36</v>
      </c>
      <c r="BR78" s="56">
        <v>-224</v>
      </c>
      <c r="BS78" s="56">
        <v>-300</v>
      </c>
      <c r="BT78" s="56">
        <v>5</v>
      </c>
      <c r="BU78" s="56">
        <v>-1</v>
      </c>
      <c r="BV78" s="56">
        <v>42</v>
      </c>
      <c r="BW78" s="56">
        <v>-544</v>
      </c>
      <c r="BX78" s="56">
        <v>-3</v>
      </c>
      <c r="BY78" s="56">
        <v>2854</v>
      </c>
      <c r="BZ78" s="56">
        <v>6</v>
      </c>
      <c r="CA78" s="56">
        <v>0</v>
      </c>
      <c r="CB78" s="56">
        <v>287</v>
      </c>
      <c r="CC78" s="56">
        <v>75</v>
      </c>
      <c r="CD78" s="56">
        <v>164</v>
      </c>
      <c r="CE78" s="56">
        <v>1</v>
      </c>
      <c r="CF78" s="56">
        <v>18</v>
      </c>
    </row>
    <row r="79" spans="1:84" s="46" customFormat="1" ht="15.65" customHeight="1" x14ac:dyDescent="0.35">
      <c r="A79" s="38">
        <v>8</v>
      </c>
      <c r="B79" s="34" t="s">
        <v>463</v>
      </c>
      <c r="C79" s="50" t="s">
        <v>472</v>
      </c>
      <c r="D79" s="36" t="s">
        <v>457</v>
      </c>
      <c r="E79" s="36" t="s">
        <v>104</v>
      </c>
      <c r="F79" s="36" t="s">
        <v>234</v>
      </c>
      <c r="G79" s="56">
        <v>62539308.780000001</v>
      </c>
      <c r="H79" s="56">
        <v>1879.51</v>
      </c>
      <c r="I79" s="56">
        <v>4909476.1500000004</v>
      </c>
      <c r="J79" s="56">
        <v>0</v>
      </c>
      <c r="K79" s="56">
        <v>0</v>
      </c>
      <c r="L79" s="56">
        <v>67450664.439999998</v>
      </c>
      <c r="M79" s="56">
        <v>0</v>
      </c>
      <c r="N79" s="56">
        <v>16341542.91</v>
      </c>
      <c r="O79" s="56">
        <v>2040587.5</v>
      </c>
      <c r="P79" s="56">
        <v>19502527.030000001</v>
      </c>
      <c r="Q79" s="56">
        <v>136247.94</v>
      </c>
      <c r="R79" s="56">
        <v>1632011.7</v>
      </c>
      <c r="S79" s="56">
        <v>13996599.35</v>
      </c>
      <c r="T79" s="56">
        <v>5874424.0999999996</v>
      </c>
      <c r="U79" s="56">
        <v>0</v>
      </c>
      <c r="V79" s="56">
        <v>0</v>
      </c>
      <c r="W79" s="56">
        <v>5026581.9000000004</v>
      </c>
      <c r="X79" s="56">
        <v>3424928.22</v>
      </c>
      <c r="Y79" s="56">
        <v>67975450.650000006</v>
      </c>
      <c r="Z79" s="57">
        <v>2.4772129093807466E-2</v>
      </c>
      <c r="AA79" s="56">
        <v>2870228.2</v>
      </c>
      <c r="AB79" s="56">
        <v>0</v>
      </c>
      <c r="AC79" s="56">
        <v>0</v>
      </c>
      <c r="AD79" s="56">
        <v>0</v>
      </c>
      <c r="AE79" s="56">
        <v>0</v>
      </c>
      <c r="AF79" s="56">
        <f t="shared" si="25"/>
        <v>0</v>
      </c>
      <c r="AG79" s="56">
        <v>1669253.77</v>
      </c>
      <c r="AH79" s="56">
        <v>125258.92</v>
      </c>
      <c r="AI79" s="56">
        <v>290210.03999999998</v>
      </c>
      <c r="AJ79" s="56">
        <v>8212.5</v>
      </c>
      <c r="AK79" s="56">
        <v>169617</v>
      </c>
      <c r="AL79" s="56">
        <v>0</v>
      </c>
      <c r="AM79" s="56">
        <v>143914.81</v>
      </c>
      <c r="AN79" s="56">
        <v>11300</v>
      </c>
      <c r="AO79" s="56">
        <v>13955</v>
      </c>
      <c r="AP79" s="56">
        <v>0</v>
      </c>
      <c r="AQ79" s="56">
        <v>68259.63</v>
      </c>
      <c r="AR79" s="56">
        <v>30392.06</v>
      </c>
      <c r="AS79" s="56">
        <v>0</v>
      </c>
      <c r="AT79" s="56">
        <v>18939.990000000002</v>
      </c>
      <c r="AU79" s="56">
        <v>0</v>
      </c>
      <c r="AV79" s="56">
        <v>115005.7</v>
      </c>
      <c r="AW79" s="56">
        <v>2664319.42</v>
      </c>
      <c r="AX79" s="56">
        <v>0</v>
      </c>
      <c r="AY79" s="56">
        <f t="shared" si="26"/>
        <v>0</v>
      </c>
      <c r="AZ79" s="56">
        <v>0</v>
      </c>
      <c r="BA79" s="57">
        <v>4.5894786111193728E-2</v>
      </c>
      <c r="BB79" s="56">
        <v>501831.58</v>
      </c>
      <c r="BC79" s="56">
        <v>1047446.81</v>
      </c>
      <c r="BD79" s="56">
        <v>266245</v>
      </c>
      <c r="BE79" s="56">
        <v>0</v>
      </c>
      <c r="BF79" s="56">
        <v>986628.97000000102</v>
      </c>
      <c r="BG79" s="56">
        <v>320549.11500000098</v>
      </c>
      <c r="BH79" s="56">
        <v>0</v>
      </c>
      <c r="BI79" s="56">
        <v>0</v>
      </c>
      <c r="BJ79" s="56">
        <f t="shared" si="27"/>
        <v>0</v>
      </c>
      <c r="BK79" s="56">
        <v>0</v>
      </c>
      <c r="BL79" s="56">
        <v>6225</v>
      </c>
      <c r="BM79" s="56">
        <v>2017</v>
      </c>
      <c r="BN79" s="56">
        <v>44</v>
      </c>
      <c r="BO79" s="56">
        <v>-45</v>
      </c>
      <c r="BP79" s="56">
        <v>-28</v>
      </c>
      <c r="BQ79" s="56">
        <v>-153</v>
      </c>
      <c r="BR79" s="56">
        <v>-167</v>
      </c>
      <c r="BS79" s="56">
        <v>-707</v>
      </c>
      <c r="BT79" s="56">
        <v>0</v>
      </c>
      <c r="BU79" s="56">
        <v>-2</v>
      </c>
      <c r="BV79" s="56">
        <v>11</v>
      </c>
      <c r="BW79" s="56">
        <v>-1246</v>
      </c>
      <c r="BX79" s="56">
        <v>-5</v>
      </c>
      <c r="BY79" s="56">
        <v>5944</v>
      </c>
      <c r="BZ79" s="56">
        <v>72</v>
      </c>
      <c r="CA79" s="56">
        <v>37</v>
      </c>
      <c r="CB79" s="56">
        <v>904</v>
      </c>
      <c r="CC79" s="56">
        <v>71</v>
      </c>
      <c r="CD79" s="56">
        <v>236</v>
      </c>
      <c r="CE79" s="56">
        <v>27</v>
      </c>
      <c r="CF79" s="56">
        <v>8</v>
      </c>
    </row>
    <row r="80" spans="1:84" s="46" customFormat="1" ht="15.65" customHeight="1" x14ac:dyDescent="0.35">
      <c r="A80" s="38">
        <v>9</v>
      </c>
      <c r="B80" s="34" t="s">
        <v>514</v>
      </c>
      <c r="C80" s="50" t="s">
        <v>347</v>
      </c>
      <c r="D80" s="36" t="s">
        <v>517</v>
      </c>
      <c r="E80" s="36" t="s">
        <v>115</v>
      </c>
      <c r="F80" s="36" t="s">
        <v>250</v>
      </c>
      <c r="G80" s="55">
        <v>30513035.719999999</v>
      </c>
      <c r="H80" s="55">
        <v>47990.74</v>
      </c>
      <c r="I80" s="55">
        <v>1038931.28</v>
      </c>
      <c r="J80" s="55">
        <v>0</v>
      </c>
      <c r="K80" s="56">
        <v>0</v>
      </c>
      <c r="L80" s="56">
        <v>31599957.739999998</v>
      </c>
      <c r="M80" s="56">
        <v>0</v>
      </c>
      <c r="N80" s="55">
        <v>8466137.5399999991</v>
      </c>
      <c r="O80" s="55">
        <v>1211890.44</v>
      </c>
      <c r="P80" s="67">
        <v>8332364.6200000001</v>
      </c>
      <c r="Q80" s="55">
        <v>0</v>
      </c>
      <c r="R80" s="55">
        <v>1069324.3400000001</v>
      </c>
      <c r="S80" s="55">
        <v>6576212.2999999998</v>
      </c>
      <c r="T80" s="55">
        <v>2298564.61</v>
      </c>
      <c r="U80" s="55">
        <v>0</v>
      </c>
      <c r="V80" s="55">
        <v>47990.74</v>
      </c>
      <c r="W80" s="55">
        <v>1200421.1200000001</v>
      </c>
      <c r="X80" s="56">
        <v>2310716.2600000002</v>
      </c>
      <c r="Y80" s="56">
        <v>31513621.969999999</v>
      </c>
      <c r="Z80" s="57">
        <v>6.9570613499609524E-2</v>
      </c>
      <c r="AA80" s="56">
        <v>2304375.27</v>
      </c>
      <c r="AB80" s="56">
        <v>0</v>
      </c>
      <c r="AC80" s="56">
        <v>0</v>
      </c>
      <c r="AD80" s="56">
        <v>0</v>
      </c>
      <c r="AE80" s="56">
        <v>0</v>
      </c>
      <c r="AF80" s="56">
        <f t="shared" ref="AF80:AF137" si="28">SUM(AD80:AE80)</f>
        <v>0</v>
      </c>
      <c r="AG80" s="56">
        <v>1140356.0900000001</v>
      </c>
      <c r="AH80" s="55">
        <v>87119.65</v>
      </c>
      <c r="AI80" s="55">
        <v>277776.53999999998</v>
      </c>
      <c r="AJ80" s="56">
        <v>0</v>
      </c>
      <c r="AK80" s="55">
        <v>215801.66</v>
      </c>
      <c r="AL80" s="55">
        <v>11099.42</v>
      </c>
      <c r="AM80" s="55">
        <v>90288.35</v>
      </c>
      <c r="AN80" s="55">
        <v>8300</v>
      </c>
      <c r="AO80" s="55">
        <v>0</v>
      </c>
      <c r="AP80" s="55">
        <v>50258.49</v>
      </c>
      <c r="AQ80" s="55">
        <v>34724.35</v>
      </c>
      <c r="AR80" s="55">
        <v>19794.580000000002</v>
      </c>
      <c r="AS80" s="55">
        <v>1320</v>
      </c>
      <c r="AT80" s="55">
        <v>26343.61</v>
      </c>
      <c r="AU80" s="55">
        <v>8035.26</v>
      </c>
      <c r="AV80" s="55">
        <v>118365.59</v>
      </c>
      <c r="AW80" s="55">
        <v>2089583.59</v>
      </c>
      <c r="AX80" s="55">
        <v>0</v>
      </c>
      <c r="AY80" s="57">
        <f t="shared" ref="AY80:AY137" si="29">AX80/AW80</f>
        <v>0</v>
      </c>
      <c r="AZ80" s="56">
        <v>0</v>
      </c>
      <c r="BA80" s="57">
        <v>7.5521009811868045E-2</v>
      </c>
      <c r="BB80" s="55">
        <v>619714.98</v>
      </c>
      <c r="BC80" s="55">
        <v>1506434.38</v>
      </c>
      <c r="BD80" s="56">
        <v>266245</v>
      </c>
      <c r="BE80" s="56">
        <v>5.8207660913467401E-11</v>
      </c>
      <c r="BF80" s="56">
        <v>2310606.15</v>
      </c>
      <c r="BG80" s="56">
        <v>1788210.2524999999</v>
      </c>
      <c r="BH80" s="56">
        <v>0</v>
      </c>
      <c r="BI80" s="56">
        <v>0</v>
      </c>
      <c r="BJ80" s="56">
        <f t="shared" ref="BJ80:BJ137" si="30">SUM(BH80:BI80)</f>
        <v>0</v>
      </c>
      <c r="BK80" s="56">
        <v>0</v>
      </c>
      <c r="BL80" s="56">
        <v>2384.9699999999998</v>
      </c>
      <c r="BM80" s="56">
        <v>817</v>
      </c>
      <c r="BN80" s="55">
        <v>6</v>
      </c>
      <c r="BO80" s="55">
        <v>-8</v>
      </c>
      <c r="BP80" s="55">
        <v>-14</v>
      </c>
      <c r="BQ80" s="55">
        <v>-49</v>
      </c>
      <c r="BR80" s="55">
        <v>-135</v>
      </c>
      <c r="BS80" s="55">
        <v>-244</v>
      </c>
      <c r="BT80" s="55">
        <v>0</v>
      </c>
      <c r="BU80" s="55">
        <v>0</v>
      </c>
      <c r="BV80" s="55">
        <v>0</v>
      </c>
      <c r="BW80" s="55">
        <v>-561</v>
      </c>
      <c r="BX80" s="55">
        <v>-2</v>
      </c>
      <c r="BY80" s="55">
        <v>2194.9699999999998</v>
      </c>
      <c r="BZ80" s="55">
        <v>10</v>
      </c>
      <c r="CA80" s="55">
        <v>0</v>
      </c>
      <c r="CB80" s="55">
        <v>139</v>
      </c>
      <c r="CC80" s="55">
        <v>44</v>
      </c>
      <c r="CD80" s="55">
        <v>368</v>
      </c>
      <c r="CE80" s="55">
        <v>6</v>
      </c>
      <c r="CF80" s="55">
        <v>5</v>
      </c>
    </row>
    <row r="81" spans="1:84" s="46" customFormat="1" ht="15.65" customHeight="1" x14ac:dyDescent="0.35">
      <c r="A81" s="38">
        <v>9</v>
      </c>
      <c r="B81" s="38" t="s">
        <v>247</v>
      </c>
      <c r="C81" s="53" t="s">
        <v>248</v>
      </c>
      <c r="D81" s="38" t="s">
        <v>249</v>
      </c>
      <c r="E81" s="38" t="s">
        <v>115</v>
      </c>
      <c r="F81" s="38" t="s">
        <v>250</v>
      </c>
      <c r="G81" s="55">
        <v>29088526.609999999</v>
      </c>
      <c r="H81" s="55">
        <v>341</v>
      </c>
      <c r="I81" s="55">
        <v>749321.45</v>
      </c>
      <c r="J81" s="55">
        <v>0</v>
      </c>
      <c r="K81" s="56">
        <v>0</v>
      </c>
      <c r="L81" s="56">
        <v>29838189.059999999</v>
      </c>
      <c r="M81" s="56">
        <v>0</v>
      </c>
      <c r="N81" s="55">
        <v>7363866.8200000003</v>
      </c>
      <c r="O81" s="55">
        <v>1431047.17</v>
      </c>
      <c r="P81" s="67">
        <v>8845854.7599999998</v>
      </c>
      <c r="Q81" s="55">
        <v>2665</v>
      </c>
      <c r="R81" s="55">
        <v>1080395.78</v>
      </c>
      <c r="S81" s="55">
        <v>5620821.7699999996</v>
      </c>
      <c r="T81" s="55">
        <v>2474674.13</v>
      </c>
      <c r="U81" s="55">
        <v>0</v>
      </c>
      <c r="V81" s="55">
        <v>341</v>
      </c>
      <c r="W81" s="55">
        <v>879731.06</v>
      </c>
      <c r="X81" s="56">
        <v>2036687.46</v>
      </c>
      <c r="Y81" s="56">
        <v>29736084.949999999</v>
      </c>
      <c r="Z81" s="57">
        <v>4.9843697920422418E-2</v>
      </c>
      <c r="AA81" s="56">
        <v>2036398.46</v>
      </c>
      <c r="AB81" s="56">
        <v>0</v>
      </c>
      <c r="AC81" s="56">
        <v>0</v>
      </c>
      <c r="AD81" s="56">
        <v>0</v>
      </c>
      <c r="AE81" s="56">
        <v>0</v>
      </c>
      <c r="AF81" s="56">
        <f t="shared" si="28"/>
        <v>0</v>
      </c>
      <c r="AG81" s="56">
        <v>1306856.5900000001</v>
      </c>
      <c r="AH81" s="55">
        <v>98924.98</v>
      </c>
      <c r="AI81" s="55">
        <v>266452.78999999998</v>
      </c>
      <c r="AJ81" s="56">
        <v>0</v>
      </c>
      <c r="AK81" s="55">
        <v>139654.35</v>
      </c>
      <c r="AL81" s="55">
        <v>17437.29</v>
      </c>
      <c r="AM81" s="55">
        <v>131252.15</v>
      </c>
      <c r="AN81" s="55">
        <v>8300</v>
      </c>
      <c r="AO81" s="55">
        <v>1080</v>
      </c>
      <c r="AP81" s="55">
        <v>11207.26</v>
      </c>
      <c r="AQ81" s="55">
        <v>28776.61</v>
      </c>
      <c r="AR81" s="55">
        <v>14964.85</v>
      </c>
      <c r="AS81" s="55">
        <v>3705</v>
      </c>
      <c r="AT81" s="55">
        <v>8033.95</v>
      </c>
      <c r="AU81" s="55">
        <v>4367.1000000000004</v>
      </c>
      <c r="AV81" s="55">
        <v>87643.57</v>
      </c>
      <c r="AW81" s="55">
        <v>2128656.4900000002</v>
      </c>
      <c r="AX81" s="55">
        <v>0</v>
      </c>
      <c r="AY81" s="57">
        <f t="shared" si="29"/>
        <v>0</v>
      </c>
      <c r="AZ81" s="56">
        <v>0</v>
      </c>
      <c r="BA81" s="57">
        <v>7.0006930474778004E-2</v>
      </c>
      <c r="BB81" s="55">
        <v>463285.03</v>
      </c>
      <c r="BC81" s="55">
        <v>986611.7</v>
      </c>
      <c r="BD81" s="56">
        <v>269444</v>
      </c>
      <c r="BE81" s="56">
        <v>0</v>
      </c>
      <c r="BF81" s="56">
        <v>1652250.65</v>
      </c>
      <c r="BG81" s="56">
        <v>1120086.5275000001</v>
      </c>
      <c r="BH81" s="56">
        <v>0</v>
      </c>
      <c r="BI81" s="56">
        <v>0</v>
      </c>
      <c r="BJ81" s="56">
        <f t="shared" si="30"/>
        <v>0</v>
      </c>
      <c r="BK81" s="56">
        <v>0</v>
      </c>
      <c r="BL81" s="56">
        <v>2525</v>
      </c>
      <c r="BM81" s="56">
        <v>857</v>
      </c>
      <c r="BN81" s="55">
        <v>6</v>
      </c>
      <c r="BO81" s="55">
        <v>-8</v>
      </c>
      <c r="BP81" s="55">
        <v>-13</v>
      </c>
      <c r="BQ81" s="55">
        <v>-39</v>
      </c>
      <c r="BR81" s="55">
        <v>-97</v>
      </c>
      <c r="BS81" s="55">
        <v>-283</v>
      </c>
      <c r="BT81" s="55">
        <v>1</v>
      </c>
      <c r="BU81" s="55">
        <v>0</v>
      </c>
      <c r="BV81" s="55">
        <v>2</v>
      </c>
      <c r="BW81" s="55">
        <v>-563</v>
      </c>
      <c r="BX81" s="55">
        <v>-1</v>
      </c>
      <c r="BY81" s="55">
        <v>2387</v>
      </c>
      <c r="BZ81" s="55">
        <v>16</v>
      </c>
      <c r="CA81" s="55">
        <v>31</v>
      </c>
      <c r="CB81" s="55">
        <v>112</v>
      </c>
      <c r="CC81" s="55">
        <v>48</v>
      </c>
      <c r="CD81" s="55">
        <v>394</v>
      </c>
      <c r="CE81" s="55">
        <v>5</v>
      </c>
      <c r="CF81" s="55">
        <v>4</v>
      </c>
    </row>
    <row r="82" spans="1:84" s="46" customFormat="1" ht="15.65" customHeight="1" x14ac:dyDescent="0.35">
      <c r="A82" s="38">
        <v>9</v>
      </c>
      <c r="B82" s="62" t="s">
        <v>553</v>
      </c>
      <c r="C82" s="62" t="s">
        <v>494</v>
      </c>
      <c r="D82" s="36" t="s">
        <v>245</v>
      </c>
      <c r="E82" s="36" t="s">
        <v>104</v>
      </c>
      <c r="F82" s="36" t="s">
        <v>246</v>
      </c>
      <c r="G82" s="55">
        <v>20557837.640000001</v>
      </c>
      <c r="H82" s="55">
        <v>0</v>
      </c>
      <c r="I82" s="55">
        <v>712910.36</v>
      </c>
      <c r="J82" s="55">
        <v>0</v>
      </c>
      <c r="K82" s="56">
        <v>19860.52</v>
      </c>
      <c r="L82" s="56">
        <v>21290608.52</v>
      </c>
      <c r="M82" s="56">
        <v>0</v>
      </c>
      <c r="N82" s="55">
        <v>6101405.8099999996</v>
      </c>
      <c r="O82" s="55">
        <v>693855.92</v>
      </c>
      <c r="P82" s="67">
        <v>3669649.88</v>
      </c>
      <c r="Q82" s="55">
        <v>18779.12</v>
      </c>
      <c r="R82" s="55">
        <v>700838.98</v>
      </c>
      <c r="S82" s="55">
        <v>4112384.83</v>
      </c>
      <c r="T82" s="55">
        <v>2412522.6</v>
      </c>
      <c r="U82" s="55">
        <v>0</v>
      </c>
      <c r="V82" s="55">
        <v>0</v>
      </c>
      <c r="W82" s="55">
        <v>913634.28</v>
      </c>
      <c r="X82" s="56">
        <v>2091018.47</v>
      </c>
      <c r="Y82" s="56">
        <v>20714089.890000001</v>
      </c>
      <c r="Z82" s="57">
        <v>0.1478301557400567</v>
      </c>
      <c r="AA82" s="56">
        <v>2063584.79</v>
      </c>
      <c r="AB82" s="56">
        <v>0</v>
      </c>
      <c r="AC82" s="56">
        <v>0</v>
      </c>
      <c r="AD82" s="56">
        <v>0</v>
      </c>
      <c r="AE82" s="56">
        <v>0</v>
      </c>
      <c r="AF82" s="56">
        <f t="shared" si="28"/>
        <v>0</v>
      </c>
      <c r="AG82" s="56">
        <v>801571.56</v>
      </c>
      <c r="AH82" s="55">
        <v>63497.01</v>
      </c>
      <c r="AI82" s="55">
        <v>236559.89</v>
      </c>
      <c r="AJ82" s="56">
        <v>0</v>
      </c>
      <c r="AK82" s="55">
        <v>85563</v>
      </c>
      <c r="AL82" s="55">
        <v>3613.38</v>
      </c>
      <c r="AM82" s="55">
        <v>80070.539999999994</v>
      </c>
      <c r="AN82" s="55">
        <v>8300</v>
      </c>
      <c r="AO82" s="55">
        <v>11103.5</v>
      </c>
      <c r="AP82" s="55">
        <v>0</v>
      </c>
      <c r="AQ82" s="55">
        <v>43959.63</v>
      </c>
      <c r="AR82" s="55">
        <v>3060</v>
      </c>
      <c r="AS82" s="55">
        <v>0</v>
      </c>
      <c r="AT82" s="55">
        <v>13731.72</v>
      </c>
      <c r="AU82" s="55">
        <v>20205.39</v>
      </c>
      <c r="AV82" s="55">
        <v>106101.53</v>
      </c>
      <c r="AW82" s="55">
        <v>1477337.15</v>
      </c>
      <c r="AX82" s="55">
        <v>0</v>
      </c>
      <c r="AY82" s="57">
        <f t="shared" si="29"/>
        <v>0</v>
      </c>
      <c r="AZ82" s="56">
        <v>0</v>
      </c>
      <c r="BA82" s="57">
        <v>0.10037946724439643</v>
      </c>
      <c r="BB82" s="55">
        <v>746124.73</v>
      </c>
      <c r="BC82" s="55">
        <v>2292943.61</v>
      </c>
      <c r="BD82" s="56">
        <v>266245</v>
      </c>
      <c r="BE82" s="56">
        <v>0</v>
      </c>
      <c r="BF82" s="56">
        <v>502023.60000000102</v>
      </c>
      <c r="BG82" s="56">
        <v>132689.31250000099</v>
      </c>
      <c r="BH82" s="56">
        <v>0</v>
      </c>
      <c r="BI82" s="56">
        <v>0</v>
      </c>
      <c r="BJ82" s="56">
        <f t="shared" si="30"/>
        <v>0</v>
      </c>
      <c r="BK82" s="56">
        <v>0</v>
      </c>
      <c r="BL82" s="56">
        <v>1750</v>
      </c>
      <c r="BM82" s="56">
        <v>838</v>
      </c>
      <c r="BN82" s="55">
        <v>7</v>
      </c>
      <c r="BO82" s="55">
        <v>-17</v>
      </c>
      <c r="BP82" s="55">
        <v>-30</v>
      </c>
      <c r="BQ82" s="55">
        <v>-22</v>
      </c>
      <c r="BR82" s="55">
        <v>-199</v>
      </c>
      <c r="BS82" s="55">
        <v>-187</v>
      </c>
      <c r="BT82" s="55">
        <v>1</v>
      </c>
      <c r="BU82" s="55">
        <v>-1</v>
      </c>
      <c r="BV82" s="55">
        <v>11</v>
      </c>
      <c r="BW82" s="55">
        <v>-295</v>
      </c>
      <c r="BX82" s="55">
        <v>0</v>
      </c>
      <c r="BY82" s="55">
        <v>1856</v>
      </c>
      <c r="BZ82" s="55">
        <v>39</v>
      </c>
      <c r="CA82" s="55">
        <v>33</v>
      </c>
      <c r="CB82" s="55">
        <v>79</v>
      </c>
      <c r="CC82" s="55">
        <v>25</v>
      </c>
      <c r="CD82" s="55">
        <v>170</v>
      </c>
      <c r="CE82" s="55">
        <v>23</v>
      </c>
      <c r="CF82" s="55">
        <v>3</v>
      </c>
    </row>
    <row r="83" spans="1:84" s="46" customFormat="1" ht="15.65" customHeight="1" x14ac:dyDescent="0.35">
      <c r="A83" s="38">
        <v>9</v>
      </c>
      <c r="B83" s="34" t="s">
        <v>251</v>
      </c>
      <c r="C83" s="50" t="s">
        <v>252</v>
      </c>
      <c r="D83" s="36" t="s">
        <v>253</v>
      </c>
      <c r="E83" s="36" t="s">
        <v>104</v>
      </c>
      <c r="F83" s="36" t="s">
        <v>246</v>
      </c>
      <c r="G83" s="55">
        <v>37185748.030000001</v>
      </c>
      <c r="H83" s="55">
        <v>0</v>
      </c>
      <c r="I83" s="55">
        <v>912627.8</v>
      </c>
      <c r="J83" s="55">
        <v>0</v>
      </c>
      <c r="K83" s="56">
        <v>0</v>
      </c>
      <c r="L83" s="56">
        <v>38098375.829999998</v>
      </c>
      <c r="M83" s="56">
        <v>0</v>
      </c>
      <c r="N83" s="55">
        <v>10830781.5</v>
      </c>
      <c r="O83" s="55">
        <v>1646213.96</v>
      </c>
      <c r="P83" s="67">
        <v>4976258.8600000003</v>
      </c>
      <c r="Q83" s="55">
        <v>622</v>
      </c>
      <c r="R83" s="55">
        <v>1336466.4099999999</v>
      </c>
      <c r="S83" s="55">
        <v>9341965.5700000003</v>
      </c>
      <c r="T83" s="55">
        <v>5307656.24</v>
      </c>
      <c r="U83" s="55">
        <v>0</v>
      </c>
      <c r="V83" s="55">
        <v>0</v>
      </c>
      <c r="W83" s="55">
        <v>1456333.03</v>
      </c>
      <c r="X83" s="56">
        <v>3349758.1300000004</v>
      </c>
      <c r="Y83" s="56">
        <v>38246055.700000003</v>
      </c>
      <c r="Z83" s="57">
        <v>0.10673354148471005</v>
      </c>
      <c r="AA83" s="56">
        <v>3347728.45</v>
      </c>
      <c r="AB83" s="56">
        <v>0</v>
      </c>
      <c r="AC83" s="56">
        <v>0</v>
      </c>
      <c r="AD83" s="56">
        <v>0</v>
      </c>
      <c r="AE83" s="56">
        <v>248.82</v>
      </c>
      <c r="AF83" s="56">
        <f t="shared" si="28"/>
        <v>248.82</v>
      </c>
      <c r="AG83" s="56">
        <v>1659748.26</v>
      </c>
      <c r="AH83" s="55">
        <v>126172.37</v>
      </c>
      <c r="AI83" s="55">
        <v>467309.33</v>
      </c>
      <c r="AJ83" s="56">
        <v>0</v>
      </c>
      <c r="AK83" s="55">
        <v>227458.89</v>
      </c>
      <c r="AL83" s="55">
        <v>6748.18</v>
      </c>
      <c r="AM83" s="55">
        <v>146940.81</v>
      </c>
      <c r="AN83" s="55">
        <v>8300</v>
      </c>
      <c r="AO83" s="55">
        <v>3964.44</v>
      </c>
      <c r="AP83" s="55">
        <v>0</v>
      </c>
      <c r="AQ83" s="55">
        <v>48976.480000000003</v>
      </c>
      <c r="AR83" s="55">
        <v>44114.89</v>
      </c>
      <c r="AS83" s="55">
        <v>225</v>
      </c>
      <c r="AT83" s="55">
        <v>85083.29</v>
      </c>
      <c r="AU83" s="55">
        <v>11691.01</v>
      </c>
      <c r="AV83" s="55">
        <v>157259.41</v>
      </c>
      <c r="AW83" s="55">
        <v>2993992.36</v>
      </c>
      <c r="AX83" s="55">
        <v>0</v>
      </c>
      <c r="AY83" s="57">
        <f t="shared" si="29"/>
        <v>0</v>
      </c>
      <c r="AZ83" s="56">
        <v>0</v>
      </c>
      <c r="BA83" s="57">
        <v>9.002719125884423E-2</v>
      </c>
      <c r="BB83" s="55">
        <v>1033469.57</v>
      </c>
      <c r="BC83" s="55">
        <v>2935497.01</v>
      </c>
      <c r="BD83" s="56">
        <v>269444</v>
      </c>
      <c r="BE83" s="56">
        <v>0</v>
      </c>
      <c r="BF83" s="56">
        <v>724804.21</v>
      </c>
      <c r="BG83" s="56">
        <v>0</v>
      </c>
      <c r="BH83" s="56">
        <v>0</v>
      </c>
      <c r="BI83" s="56">
        <v>0</v>
      </c>
      <c r="BJ83" s="56">
        <f t="shared" si="30"/>
        <v>0</v>
      </c>
      <c r="BK83" s="56">
        <v>0</v>
      </c>
      <c r="BL83" s="56">
        <v>3307</v>
      </c>
      <c r="BM83" s="56">
        <v>1319</v>
      </c>
      <c r="BN83" s="55">
        <v>44</v>
      </c>
      <c r="BO83" s="55">
        <v>-40</v>
      </c>
      <c r="BP83" s="55">
        <v>-28</v>
      </c>
      <c r="BQ83" s="55">
        <v>-26</v>
      </c>
      <c r="BR83" s="55">
        <v>-317</v>
      </c>
      <c r="BS83" s="55">
        <v>-338</v>
      </c>
      <c r="BT83" s="55">
        <v>19</v>
      </c>
      <c r="BU83" s="55">
        <v>-4</v>
      </c>
      <c r="BV83" s="55">
        <v>0</v>
      </c>
      <c r="BW83" s="55">
        <v>-502</v>
      </c>
      <c r="BX83" s="55">
        <v>-1</v>
      </c>
      <c r="BY83" s="55">
        <v>3433</v>
      </c>
      <c r="BZ83" s="55">
        <v>53</v>
      </c>
      <c r="CA83" s="55">
        <v>45</v>
      </c>
      <c r="CB83" s="55">
        <v>141</v>
      </c>
      <c r="CC83" s="55">
        <v>66</v>
      </c>
      <c r="CD83" s="55">
        <v>262</v>
      </c>
      <c r="CE83" s="55">
        <v>43</v>
      </c>
      <c r="CF83" s="55">
        <v>4</v>
      </c>
    </row>
    <row r="84" spans="1:84" s="46" customFormat="1" ht="15.65" customHeight="1" x14ac:dyDescent="0.35">
      <c r="A84" s="38">
        <v>9</v>
      </c>
      <c r="B84" s="38" t="s">
        <v>254</v>
      </c>
      <c r="C84" s="53" t="s">
        <v>255</v>
      </c>
      <c r="D84" s="38" t="s">
        <v>256</v>
      </c>
      <c r="E84" s="38" t="s">
        <v>115</v>
      </c>
      <c r="F84" s="38" t="s">
        <v>250</v>
      </c>
      <c r="G84" s="55">
        <v>31859738.780000001</v>
      </c>
      <c r="H84" s="55">
        <v>0</v>
      </c>
      <c r="I84" s="55">
        <v>656223.27</v>
      </c>
      <c r="J84" s="55">
        <v>14425.81</v>
      </c>
      <c r="K84" s="56">
        <v>0</v>
      </c>
      <c r="L84" s="56">
        <v>32530387.859999999</v>
      </c>
      <c r="M84" s="56">
        <v>198244.71</v>
      </c>
      <c r="N84" s="55">
        <v>9448837.8100000005</v>
      </c>
      <c r="O84" s="55">
        <v>1278926.33</v>
      </c>
      <c r="P84" s="67">
        <v>8248834.4000000004</v>
      </c>
      <c r="Q84" s="55">
        <v>0</v>
      </c>
      <c r="R84" s="55">
        <v>1268515.47</v>
      </c>
      <c r="S84" s="55">
        <v>6668483.2400000002</v>
      </c>
      <c r="T84" s="55">
        <v>2350021.23</v>
      </c>
      <c r="U84" s="55">
        <v>0</v>
      </c>
      <c r="V84" s="55">
        <v>0</v>
      </c>
      <c r="W84" s="55">
        <v>909342.96</v>
      </c>
      <c r="X84" s="56">
        <v>2445285.8199999998</v>
      </c>
      <c r="Y84" s="56">
        <v>32618247.260000002</v>
      </c>
      <c r="Z84" s="57">
        <v>0.1124090346355313</v>
      </c>
      <c r="AA84" s="56">
        <v>2405418.94</v>
      </c>
      <c r="AB84" s="56">
        <v>0</v>
      </c>
      <c r="AC84" s="56">
        <v>0</v>
      </c>
      <c r="AD84" s="56">
        <v>0</v>
      </c>
      <c r="AE84" s="56">
        <v>0</v>
      </c>
      <c r="AF84" s="56">
        <f t="shared" si="28"/>
        <v>0</v>
      </c>
      <c r="AG84" s="56">
        <v>1188135.1200000001</v>
      </c>
      <c r="AH84" s="55">
        <v>89659.76</v>
      </c>
      <c r="AI84" s="55">
        <v>417592.35</v>
      </c>
      <c r="AJ84" s="56">
        <v>0</v>
      </c>
      <c r="AK84" s="55">
        <v>241030.33</v>
      </c>
      <c r="AL84" s="55">
        <v>18115.439999999999</v>
      </c>
      <c r="AM84" s="55">
        <v>88414.34</v>
      </c>
      <c r="AN84" s="55">
        <v>8300</v>
      </c>
      <c r="AO84" s="55">
        <v>8076.15</v>
      </c>
      <c r="AP84" s="55">
        <v>44588.95</v>
      </c>
      <c r="AQ84" s="55">
        <v>77840.91</v>
      </c>
      <c r="AR84" s="55">
        <v>40622.870000000003</v>
      </c>
      <c r="AS84" s="55">
        <v>2370</v>
      </c>
      <c r="AT84" s="55">
        <v>31823.86</v>
      </c>
      <c r="AU84" s="55">
        <v>11458.35</v>
      </c>
      <c r="AV84" s="55">
        <v>104280.41</v>
      </c>
      <c r="AW84" s="55">
        <v>2372308.84</v>
      </c>
      <c r="AX84" s="55">
        <v>0</v>
      </c>
      <c r="AY84" s="57">
        <f t="shared" si="29"/>
        <v>0</v>
      </c>
      <c r="AZ84" s="56">
        <v>0</v>
      </c>
      <c r="BA84" s="57">
        <v>7.5033382581606661E-2</v>
      </c>
      <c r="BB84" s="55">
        <v>742199.07</v>
      </c>
      <c r="BC84" s="55">
        <v>2839123.41</v>
      </c>
      <c r="BD84" s="56">
        <v>266245</v>
      </c>
      <c r="BE84" s="56">
        <v>0</v>
      </c>
      <c r="BF84" s="56">
        <v>1236916.83</v>
      </c>
      <c r="BG84" s="56">
        <v>643839.61999999895</v>
      </c>
      <c r="BH84" s="56">
        <v>0</v>
      </c>
      <c r="BI84" s="56">
        <v>0</v>
      </c>
      <c r="BJ84" s="56">
        <f t="shared" si="30"/>
        <v>0</v>
      </c>
      <c r="BK84" s="56">
        <v>0</v>
      </c>
      <c r="BL84" s="56">
        <v>2534</v>
      </c>
      <c r="BM84" s="56">
        <v>809</v>
      </c>
      <c r="BN84" s="55">
        <v>0</v>
      </c>
      <c r="BO84" s="55">
        <v>1</v>
      </c>
      <c r="BP84" s="55">
        <v>-13</v>
      </c>
      <c r="BQ84" s="55">
        <v>-41</v>
      </c>
      <c r="BR84" s="55">
        <v>-143</v>
      </c>
      <c r="BS84" s="55">
        <v>-231</v>
      </c>
      <c r="BT84" s="55">
        <v>0</v>
      </c>
      <c r="BU84" s="55">
        <v>0</v>
      </c>
      <c r="BV84" s="55">
        <v>7</v>
      </c>
      <c r="BW84" s="55">
        <v>-541</v>
      </c>
      <c r="BX84" s="55">
        <v>0</v>
      </c>
      <c r="BY84" s="55">
        <v>2382</v>
      </c>
      <c r="BZ84" s="55">
        <v>8</v>
      </c>
      <c r="CA84" s="55">
        <v>17</v>
      </c>
      <c r="CB84" s="55">
        <v>123</v>
      </c>
      <c r="CC84" s="55">
        <v>45</v>
      </c>
      <c r="CD84" s="55">
        <v>337</v>
      </c>
      <c r="CE84" s="55">
        <v>5</v>
      </c>
      <c r="CF84" s="55">
        <v>2</v>
      </c>
    </row>
    <row r="85" spans="1:84" s="46" customFormat="1" ht="15.65" customHeight="1" x14ac:dyDescent="0.35">
      <c r="A85" s="38">
        <v>9</v>
      </c>
      <c r="B85" s="38" t="s">
        <v>257</v>
      </c>
      <c r="C85" s="53" t="s">
        <v>258</v>
      </c>
      <c r="D85" s="38" t="s">
        <v>259</v>
      </c>
      <c r="E85" s="38" t="s">
        <v>110</v>
      </c>
      <c r="F85" s="38" t="s">
        <v>246</v>
      </c>
      <c r="G85" s="55">
        <v>16079776.74</v>
      </c>
      <c r="H85" s="55">
        <v>0</v>
      </c>
      <c r="I85" s="55">
        <v>239027.37</v>
      </c>
      <c r="J85" s="55">
        <v>0</v>
      </c>
      <c r="K85" s="56">
        <v>0</v>
      </c>
      <c r="L85" s="56">
        <v>16318804.109999999</v>
      </c>
      <c r="M85" s="56">
        <v>0</v>
      </c>
      <c r="N85" s="55">
        <v>4084413.9330000002</v>
      </c>
      <c r="O85" s="55">
        <v>1282701.3400000001</v>
      </c>
      <c r="P85" s="67">
        <v>2560618</v>
      </c>
      <c r="Q85" s="55">
        <v>2980.88</v>
      </c>
      <c r="R85" s="55">
        <v>582123.32999999996</v>
      </c>
      <c r="S85" s="55">
        <v>3487880.71</v>
      </c>
      <c r="T85" s="55">
        <v>1864884.56</v>
      </c>
      <c r="U85" s="55">
        <v>0</v>
      </c>
      <c r="V85" s="55">
        <v>0</v>
      </c>
      <c r="W85" s="55">
        <v>606235.9</v>
      </c>
      <c r="X85" s="56">
        <v>1729267.36</v>
      </c>
      <c r="Y85" s="56">
        <v>16201106.013</v>
      </c>
      <c r="Z85" s="57">
        <v>0.12026334123094298</v>
      </c>
      <c r="AA85" s="56">
        <v>1607974.31</v>
      </c>
      <c r="AB85" s="56">
        <v>0</v>
      </c>
      <c r="AC85" s="56">
        <v>0</v>
      </c>
      <c r="AD85" s="56">
        <v>0</v>
      </c>
      <c r="AE85" s="56">
        <v>0</v>
      </c>
      <c r="AF85" s="56">
        <f t="shared" si="28"/>
        <v>0</v>
      </c>
      <c r="AG85" s="56">
        <v>879225.61</v>
      </c>
      <c r="AH85" s="55">
        <v>68013.100000000006</v>
      </c>
      <c r="AI85" s="55">
        <v>208202.65</v>
      </c>
      <c r="AJ85" s="56">
        <v>0</v>
      </c>
      <c r="AK85" s="55">
        <v>55685.86</v>
      </c>
      <c r="AL85" s="55">
        <v>2968.46</v>
      </c>
      <c r="AM85" s="55">
        <v>40600.080000000002</v>
      </c>
      <c r="AN85" s="55">
        <v>8300</v>
      </c>
      <c r="AO85" s="55">
        <v>500</v>
      </c>
      <c r="AP85" s="55">
        <v>0</v>
      </c>
      <c r="AQ85" s="55">
        <v>24055.84</v>
      </c>
      <c r="AR85" s="55">
        <v>2697.21</v>
      </c>
      <c r="AS85" s="55">
        <v>0</v>
      </c>
      <c r="AT85" s="55">
        <v>10815.85</v>
      </c>
      <c r="AU85" s="55">
        <v>9067.41</v>
      </c>
      <c r="AV85" s="55">
        <v>34112.240000000005</v>
      </c>
      <c r="AW85" s="55">
        <v>1344244.31</v>
      </c>
      <c r="AX85" s="55">
        <v>0</v>
      </c>
      <c r="AY85" s="57">
        <f t="shared" si="29"/>
        <v>0</v>
      </c>
      <c r="AZ85" s="56">
        <v>0</v>
      </c>
      <c r="BA85" s="57">
        <v>9.9999790793115204E-2</v>
      </c>
      <c r="BB85" s="55">
        <v>278633.63</v>
      </c>
      <c r="BC85" s="55">
        <v>1655174.05</v>
      </c>
      <c r="BD85" s="56">
        <v>269444</v>
      </c>
      <c r="BE85" s="56">
        <v>0</v>
      </c>
      <c r="BF85" s="56">
        <v>360655.05</v>
      </c>
      <c r="BG85" s="56">
        <v>24593.972500000102</v>
      </c>
      <c r="BH85" s="56">
        <v>0</v>
      </c>
      <c r="BI85" s="56">
        <v>0</v>
      </c>
      <c r="BJ85" s="56">
        <f t="shared" si="30"/>
        <v>0</v>
      </c>
      <c r="BK85" s="56">
        <v>0</v>
      </c>
      <c r="BL85" s="56">
        <v>1090</v>
      </c>
      <c r="BM85" s="56">
        <v>533</v>
      </c>
      <c r="BN85" s="55">
        <v>0</v>
      </c>
      <c r="BO85" s="55">
        <v>0</v>
      </c>
      <c r="BP85" s="55">
        <v>-5</v>
      </c>
      <c r="BQ85" s="55">
        <v>-25</v>
      </c>
      <c r="BR85" s="55">
        <v>-79</v>
      </c>
      <c r="BS85" s="55">
        <v>-103</v>
      </c>
      <c r="BT85" s="55">
        <v>0</v>
      </c>
      <c r="BU85" s="55">
        <v>0</v>
      </c>
      <c r="BV85" s="55">
        <v>0</v>
      </c>
      <c r="BW85" s="55">
        <v>-230</v>
      </c>
      <c r="BX85" s="55">
        <v>-3</v>
      </c>
      <c r="BY85" s="55">
        <v>1178</v>
      </c>
      <c r="BZ85" s="55">
        <v>8</v>
      </c>
      <c r="CA85" s="55">
        <v>14</v>
      </c>
      <c r="CB85" s="55">
        <v>69</v>
      </c>
      <c r="CC85" s="55">
        <v>24</v>
      </c>
      <c r="CD85" s="55">
        <v>101</v>
      </c>
      <c r="CE85" s="55">
        <v>33</v>
      </c>
      <c r="CF85" s="55">
        <v>3</v>
      </c>
    </row>
    <row r="86" spans="1:84" s="46" customFormat="1" ht="15.65" customHeight="1" x14ac:dyDescent="0.35">
      <c r="A86" s="38">
        <v>9</v>
      </c>
      <c r="B86" s="38" t="s">
        <v>260</v>
      </c>
      <c r="C86" s="53" t="s">
        <v>106</v>
      </c>
      <c r="D86" s="38" t="s">
        <v>261</v>
      </c>
      <c r="E86" s="38" t="s">
        <v>101</v>
      </c>
      <c r="F86" s="38" t="s">
        <v>250</v>
      </c>
      <c r="G86" s="55">
        <v>10173362.810000001</v>
      </c>
      <c r="H86" s="55">
        <v>0</v>
      </c>
      <c r="I86" s="55">
        <v>218664.33</v>
      </c>
      <c r="J86" s="55">
        <v>0</v>
      </c>
      <c r="K86" s="56">
        <v>0</v>
      </c>
      <c r="L86" s="56">
        <v>10392027.140000001</v>
      </c>
      <c r="M86" s="56">
        <v>0</v>
      </c>
      <c r="N86" s="55">
        <v>232483.68</v>
      </c>
      <c r="O86" s="55">
        <v>699751.09</v>
      </c>
      <c r="P86" s="67">
        <v>3331720.01</v>
      </c>
      <c r="Q86" s="55">
        <v>5054.82</v>
      </c>
      <c r="R86" s="55">
        <v>256490.36</v>
      </c>
      <c r="S86" s="55">
        <v>3394761.33</v>
      </c>
      <c r="T86" s="55">
        <v>934181.06</v>
      </c>
      <c r="U86" s="55">
        <v>0</v>
      </c>
      <c r="V86" s="55">
        <v>0</v>
      </c>
      <c r="W86" s="55">
        <v>268576.99</v>
      </c>
      <c r="X86" s="56">
        <v>1017264.96</v>
      </c>
      <c r="Y86" s="56">
        <v>10140284.300000001</v>
      </c>
      <c r="Z86" s="57">
        <v>7.6029868829577199E-2</v>
      </c>
      <c r="AA86" s="56">
        <v>1017264.96</v>
      </c>
      <c r="AB86" s="56">
        <v>0</v>
      </c>
      <c r="AC86" s="56">
        <v>0</v>
      </c>
      <c r="AD86" s="56">
        <v>0</v>
      </c>
      <c r="AE86" s="56">
        <v>0</v>
      </c>
      <c r="AF86" s="56">
        <f t="shared" si="28"/>
        <v>0</v>
      </c>
      <c r="AG86" s="56">
        <v>447606.72</v>
      </c>
      <c r="AH86" s="55">
        <v>35769.4</v>
      </c>
      <c r="AI86" s="55">
        <v>50660</v>
      </c>
      <c r="AJ86" s="56">
        <v>0</v>
      </c>
      <c r="AK86" s="55">
        <v>68110.62</v>
      </c>
      <c r="AL86" s="55">
        <v>4325.12</v>
      </c>
      <c r="AM86" s="55">
        <v>30069.85</v>
      </c>
      <c r="AN86" s="55">
        <v>9950</v>
      </c>
      <c r="AO86" s="55">
        <v>0</v>
      </c>
      <c r="AP86" s="55">
        <v>0</v>
      </c>
      <c r="AQ86" s="55">
        <v>21980.17</v>
      </c>
      <c r="AR86" s="55">
        <v>0</v>
      </c>
      <c r="AS86" s="55">
        <v>0</v>
      </c>
      <c r="AT86" s="55">
        <v>0</v>
      </c>
      <c r="AU86" s="55">
        <v>7789.55</v>
      </c>
      <c r="AV86" s="55">
        <v>32066.55</v>
      </c>
      <c r="AW86" s="55">
        <v>708327.98</v>
      </c>
      <c r="AX86" s="55">
        <v>0</v>
      </c>
      <c r="AY86" s="57">
        <f t="shared" si="29"/>
        <v>0</v>
      </c>
      <c r="AZ86" s="56">
        <v>0</v>
      </c>
      <c r="BA86" s="57">
        <v>9.9992989437088592E-2</v>
      </c>
      <c r="BB86" s="55">
        <v>143466.26</v>
      </c>
      <c r="BC86" s="55">
        <v>630013.18000000005</v>
      </c>
      <c r="BD86" s="56">
        <v>269444</v>
      </c>
      <c r="BE86" s="56">
        <v>0</v>
      </c>
      <c r="BF86" s="56">
        <v>183854.78</v>
      </c>
      <c r="BG86" s="56">
        <v>6772.78</v>
      </c>
      <c r="BH86" s="56">
        <v>0</v>
      </c>
      <c r="BI86" s="56">
        <v>0</v>
      </c>
      <c r="BJ86" s="56">
        <f t="shared" si="30"/>
        <v>0</v>
      </c>
      <c r="BK86" s="56">
        <v>0</v>
      </c>
      <c r="BL86" s="56">
        <v>986</v>
      </c>
      <c r="BM86" s="56">
        <v>374</v>
      </c>
      <c r="BN86" s="55">
        <v>0</v>
      </c>
      <c r="BO86" s="55">
        <v>0</v>
      </c>
      <c r="BP86" s="55">
        <v>-4</v>
      </c>
      <c r="BQ86" s="55">
        <v>-19</v>
      </c>
      <c r="BR86" s="55">
        <v>-34</v>
      </c>
      <c r="BS86" s="55">
        <v>-98</v>
      </c>
      <c r="BT86" s="55">
        <v>0</v>
      </c>
      <c r="BU86" s="55">
        <v>0</v>
      </c>
      <c r="BV86" s="55">
        <v>0</v>
      </c>
      <c r="BW86" s="55">
        <v>-259</v>
      </c>
      <c r="BX86" s="55">
        <v>0</v>
      </c>
      <c r="BY86" s="55">
        <v>946</v>
      </c>
      <c r="BZ86" s="55">
        <v>2</v>
      </c>
      <c r="CA86" s="55">
        <v>3</v>
      </c>
      <c r="CB86" s="55">
        <v>73</v>
      </c>
      <c r="CC86" s="55">
        <v>28</v>
      </c>
      <c r="CD86" s="55">
        <v>136</v>
      </c>
      <c r="CE86" s="55">
        <v>4</v>
      </c>
      <c r="CF86" s="55">
        <v>1</v>
      </c>
    </row>
    <row r="87" spans="1:84" s="46" customFormat="1" ht="15.65" customHeight="1" x14ac:dyDescent="0.35">
      <c r="A87" s="38">
        <v>9</v>
      </c>
      <c r="B87" s="34" t="s">
        <v>485</v>
      </c>
      <c r="C87" s="50" t="s">
        <v>487</v>
      </c>
      <c r="D87" s="36" t="s">
        <v>273</v>
      </c>
      <c r="E87" s="36" t="s">
        <v>101</v>
      </c>
      <c r="F87" s="36" t="s">
        <v>250</v>
      </c>
      <c r="G87" s="55">
        <v>32413352.789999999</v>
      </c>
      <c r="H87" s="55">
        <v>1038887.31</v>
      </c>
      <c r="I87" s="55">
        <v>0</v>
      </c>
      <c r="J87" s="55">
        <v>0</v>
      </c>
      <c r="K87" s="56">
        <v>0</v>
      </c>
      <c r="L87" s="56">
        <v>33452240.100000001</v>
      </c>
      <c r="M87" s="56">
        <v>0</v>
      </c>
      <c r="N87" s="55">
        <v>7691584.4400000004</v>
      </c>
      <c r="O87" s="55">
        <v>1984981.49</v>
      </c>
      <c r="P87" s="67">
        <v>9659851.7899999991</v>
      </c>
      <c r="Q87" s="55">
        <v>14804.06</v>
      </c>
      <c r="R87" s="55">
        <v>994157.47</v>
      </c>
      <c r="S87" s="55">
        <v>7197143.8099999996</v>
      </c>
      <c r="T87" s="55">
        <v>1818646.9</v>
      </c>
      <c r="U87" s="55">
        <v>0</v>
      </c>
      <c r="V87" s="55">
        <v>0</v>
      </c>
      <c r="W87" s="55">
        <v>1376429.7</v>
      </c>
      <c r="X87" s="56">
        <v>2760842.32</v>
      </c>
      <c r="Y87" s="56">
        <v>33498441.98</v>
      </c>
      <c r="Z87" s="57">
        <v>3.5814145672115986E-2</v>
      </c>
      <c r="AA87" s="56">
        <v>2753991.63</v>
      </c>
      <c r="AB87" s="56">
        <v>0</v>
      </c>
      <c r="AC87" s="56">
        <v>0</v>
      </c>
      <c r="AD87" s="56">
        <v>0</v>
      </c>
      <c r="AE87" s="56">
        <v>0</v>
      </c>
      <c r="AF87" s="56">
        <f t="shared" si="28"/>
        <v>0</v>
      </c>
      <c r="AG87" s="56">
        <v>1196203.46</v>
      </c>
      <c r="AH87" s="55">
        <v>90328.24</v>
      </c>
      <c r="AI87" s="55">
        <v>251633.58</v>
      </c>
      <c r="AJ87" s="56">
        <v>0</v>
      </c>
      <c r="AK87" s="55">
        <v>245628.69</v>
      </c>
      <c r="AL87" s="55">
        <v>14052.42</v>
      </c>
      <c r="AM87" s="55">
        <v>111134.66</v>
      </c>
      <c r="AN87" s="55">
        <v>9950</v>
      </c>
      <c r="AO87" s="55">
        <v>3900</v>
      </c>
      <c r="AP87" s="55">
        <v>5034.2</v>
      </c>
      <c r="AQ87" s="55">
        <v>34181.380000000005</v>
      </c>
      <c r="AR87" s="55">
        <v>20540.599999999999</v>
      </c>
      <c r="AS87" s="55">
        <v>1665</v>
      </c>
      <c r="AT87" s="55">
        <v>4893.24</v>
      </c>
      <c r="AU87" s="55">
        <v>27058.11</v>
      </c>
      <c r="AV87" s="55">
        <v>46211.83</v>
      </c>
      <c r="AW87" s="55">
        <v>2062415.41</v>
      </c>
      <c r="AX87" s="55">
        <v>0</v>
      </c>
      <c r="AY87" s="57">
        <f t="shared" si="29"/>
        <v>0</v>
      </c>
      <c r="AZ87" s="56">
        <v>0</v>
      </c>
      <c r="BA87" s="57">
        <v>8.4964725736414629E-2</v>
      </c>
      <c r="BB87" s="55">
        <v>759385.49</v>
      </c>
      <c r="BC87" s="55">
        <v>438677.91</v>
      </c>
      <c r="BD87" s="56">
        <v>266245</v>
      </c>
      <c r="BE87" s="56">
        <v>0</v>
      </c>
      <c r="BF87" s="56">
        <v>1620653.72</v>
      </c>
      <c r="BG87" s="56">
        <v>1105049.8674999999</v>
      </c>
      <c r="BH87" s="56">
        <v>0</v>
      </c>
      <c r="BI87" s="56">
        <v>0</v>
      </c>
      <c r="BJ87" s="56">
        <f t="shared" si="30"/>
        <v>0</v>
      </c>
      <c r="BK87" s="56">
        <v>0</v>
      </c>
      <c r="BL87" s="56">
        <v>2739</v>
      </c>
      <c r="BM87" s="56">
        <v>1166</v>
      </c>
      <c r="BN87" s="55">
        <v>39</v>
      </c>
      <c r="BO87" s="55">
        <v>-21</v>
      </c>
      <c r="BP87" s="55">
        <v>-44</v>
      </c>
      <c r="BQ87" s="55">
        <v>-49</v>
      </c>
      <c r="BR87" s="55">
        <v>-314</v>
      </c>
      <c r="BS87" s="55">
        <v>-345</v>
      </c>
      <c r="BT87" s="55">
        <v>0</v>
      </c>
      <c r="BU87" s="55">
        <v>-3</v>
      </c>
      <c r="BV87" s="55">
        <v>0</v>
      </c>
      <c r="BW87" s="55">
        <v>-518</v>
      </c>
      <c r="BX87" s="55">
        <v>-1</v>
      </c>
      <c r="BY87" s="55">
        <v>2649</v>
      </c>
      <c r="BZ87" s="55">
        <v>36</v>
      </c>
      <c r="CA87" s="55">
        <v>58</v>
      </c>
      <c r="CB87" s="55">
        <v>232</v>
      </c>
      <c r="CC87" s="55">
        <v>40</v>
      </c>
      <c r="CD87" s="55">
        <v>146</v>
      </c>
      <c r="CE87" s="55">
        <v>103</v>
      </c>
      <c r="CF87" s="55">
        <v>0</v>
      </c>
    </row>
    <row r="88" spans="1:84" s="46" customFormat="1" ht="15.65" customHeight="1" x14ac:dyDescent="0.35">
      <c r="A88" s="38">
        <v>9</v>
      </c>
      <c r="B88" s="38" t="s">
        <v>511</v>
      </c>
      <c r="C88" s="53" t="s">
        <v>88</v>
      </c>
      <c r="D88" s="38" t="s">
        <v>262</v>
      </c>
      <c r="E88" s="38" t="s">
        <v>115</v>
      </c>
      <c r="F88" s="38" t="s">
        <v>250</v>
      </c>
      <c r="G88" s="55">
        <v>27474945.280000001</v>
      </c>
      <c r="H88" s="55">
        <v>0</v>
      </c>
      <c r="I88" s="55">
        <v>691148.12</v>
      </c>
      <c r="J88" s="55">
        <v>2648.13</v>
      </c>
      <c r="K88" s="56">
        <v>0</v>
      </c>
      <c r="L88" s="56">
        <v>28168741.530000001</v>
      </c>
      <c r="M88" s="56">
        <v>33101.67</v>
      </c>
      <c r="N88" s="55">
        <v>6857141.3200000003</v>
      </c>
      <c r="O88" s="55">
        <v>1506573.01</v>
      </c>
      <c r="P88" s="67">
        <v>7907882.3600000003</v>
      </c>
      <c r="Q88" s="55">
        <v>21224.97</v>
      </c>
      <c r="R88" s="55">
        <v>859218.41</v>
      </c>
      <c r="S88" s="55">
        <v>5938464.5499999998</v>
      </c>
      <c r="T88" s="55">
        <v>1800386.36</v>
      </c>
      <c r="U88" s="55">
        <v>0</v>
      </c>
      <c r="V88" s="55">
        <v>0</v>
      </c>
      <c r="W88" s="55">
        <v>1184550.3600000001</v>
      </c>
      <c r="X88" s="56">
        <v>2200340.56</v>
      </c>
      <c r="Y88" s="56">
        <v>28275781.899999999</v>
      </c>
      <c r="Z88" s="57">
        <v>0.13689397710057968</v>
      </c>
      <c r="AA88" s="56">
        <v>2200340.56</v>
      </c>
      <c r="AB88" s="56">
        <v>0</v>
      </c>
      <c r="AC88" s="56">
        <v>0</v>
      </c>
      <c r="AD88" s="56">
        <v>0</v>
      </c>
      <c r="AE88" s="56">
        <v>0</v>
      </c>
      <c r="AF88" s="56">
        <f t="shared" si="28"/>
        <v>0</v>
      </c>
      <c r="AG88" s="56">
        <v>1355797.68</v>
      </c>
      <c r="AH88" s="55">
        <v>99937.58</v>
      </c>
      <c r="AI88" s="55">
        <v>362402.2</v>
      </c>
      <c r="AJ88" s="56">
        <v>0</v>
      </c>
      <c r="AK88" s="55">
        <v>169625.28</v>
      </c>
      <c r="AL88" s="55">
        <v>20040.080000000002</v>
      </c>
      <c r="AM88" s="55">
        <v>106317.74</v>
      </c>
      <c r="AN88" s="55">
        <v>8300</v>
      </c>
      <c r="AO88" s="55">
        <v>582</v>
      </c>
      <c r="AP88" s="55">
        <v>8434.51</v>
      </c>
      <c r="AQ88" s="55">
        <v>82099.13</v>
      </c>
      <c r="AR88" s="55">
        <v>23500.98</v>
      </c>
      <c r="AS88" s="55">
        <v>1680</v>
      </c>
      <c r="AT88" s="55">
        <v>4733.2700000000004</v>
      </c>
      <c r="AU88" s="55">
        <v>3015.91</v>
      </c>
      <c r="AV88" s="55">
        <v>67188.58</v>
      </c>
      <c r="AW88" s="55">
        <v>2313654.94</v>
      </c>
      <c r="AX88" s="55">
        <v>0</v>
      </c>
      <c r="AY88" s="57">
        <f t="shared" si="29"/>
        <v>0</v>
      </c>
      <c r="AZ88" s="56">
        <v>0</v>
      </c>
      <c r="BA88" s="57">
        <v>7.9988977916151185E-2</v>
      </c>
      <c r="BB88" s="55">
        <v>320411.84999999998</v>
      </c>
      <c r="BC88" s="55">
        <v>3440742.68</v>
      </c>
      <c r="BD88" s="56">
        <v>266245</v>
      </c>
      <c r="BE88" s="56">
        <v>0</v>
      </c>
      <c r="BF88" s="56">
        <v>950488.26000000106</v>
      </c>
      <c r="BG88" s="56">
        <v>372074.52500000101</v>
      </c>
      <c r="BH88" s="56">
        <v>0</v>
      </c>
      <c r="BI88" s="56">
        <v>0</v>
      </c>
      <c r="BJ88" s="56">
        <f t="shared" si="30"/>
        <v>0</v>
      </c>
      <c r="BK88" s="56">
        <v>0</v>
      </c>
      <c r="BL88" s="56">
        <v>2324</v>
      </c>
      <c r="BM88" s="56">
        <v>797</v>
      </c>
      <c r="BN88" s="55">
        <v>0</v>
      </c>
      <c r="BO88" s="55">
        <v>0</v>
      </c>
      <c r="BP88" s="55">
        <v>-11</v>
      </c>
      <c r="BQ88" s="55">
        <v>-34</v>
      </c>
      <c r="BR88" s="55">
        <v>-107</v>
      </c>
      <c r="BS88" s="55">
        <v>-248</v>
      </c>
      <c r="BT88" s="55">
        <v>0</v>
      </c>
      <c r="BU88" s="55">
        <v>0</v>
      </c>
      <c r="BV88" s="55">
        <v>14</v>
      </c>
      <c r="BW88" s="55">
        <v>-490</v>
      </c>
      <c r="BX88" s="55">
        <v>0</v>
      </c>
      <c r="BY88" s="55">
        <v>2245</v>
      </c>
      <c r="BZ88" s="55">
        <v>27</v>
      </c>
      <c r="CA88" s="55">
        <v>50</v>
      </c>
      <c r="CB88" s="55">
        <v>72</v>
      </c>
      <c r="CC88" s="55">
        <v>49</v>
      </c>
      <c r="CD88" s="55">
        <v>303</v>
      </c>
      <c r="CE88" s="55">
        <v>66</v>
      </c>
      <c r="CF88" s="55">
        <v>0</v>
      </c>
    </row>
    <row r="89" spans="1:84" s="46" customFormat="1" ht="15.65" customHeight="1" x14ac:dyDescent="0.35">
      <c r="A89" s="38">
        <v>9</v>
      </c>
      <c r="B89" s="34" t="s">
        <v>263</v>
      </c>
      <c r="C89" s="50" t="s">
        <v>158</v>
      </c>
      <c r="D89" s="36" t="s">
        <v>264</v>
      </c>
      <c r="E89" s="36" t="s">
        <v>104</v>
      </c>
      <c r="F89" s="36" t="s">
        <v>246</v>
      </c>
      <c r="G89" s="55">
        <v>16651066.189999999</v>
      </c>
      <c r="H89" s="55">
        <v>0</v>
      </c>
      <c r="I89" s="55">
        <v>873797.07</v>
      </c>
      <c r="J89" s="55">
        <v>0</v>
      </c>
      <c r="K89" s="56">
        <v>0</v>
      </c>
      <c r="L89" s="56">
        <v>17524863.260000002</v>
      </c>
      <c r="M89" s="56">
        <v>0</v>
      </c>
      <c r="N89" s="55">
        <v>5358316.18</v>
      </c>
      <c r="O89" s="55">
        <v>507249.14</v>
      </c>
      <c r="P89" s="67">
        <v>3776992.02</v>
      </c>
      <c r="Q89" s="55">
        <v>0</v>
      </c>
      <c r="R89" s="55">
        <v>716788.96</v>
      </c>
      <c r="S89" s="55">
        <v>2899372.1</v>
      </c>
      <c r="T89" s="55">
        <v>2235475.5699999998</v>
      </c>
      <c r="U89" s="55">
        <v>0</v>
      </c>
      <c r="V89" s="55">
        <v>0</v>
      </c>
      <c r="W89" s="55">
        <v>874229.2</v>
      </c>
      <c r="X89" s="56">
        <v>1259344.6599999999</v>
      </c>
      <c r="Y89" s="56">
        <v>17627767.829999998</v>
      </c>
      <c r="Z89" s="57">
        <v>2.6329197481858128E-2</v>
      </c>
      <c r="AA89" s="56">
        <v>1255347.4099999999</v>
      </c>
      <c r="AB89" s="56">
        <v>0</v>
      </c>
      <c r="AC89" s="56">
        <v>0</v>
      </c>
      <c r="AD89" s="56">
        <v>0</v>
      </c>
      <c r="AE89" s="56">
        <v>0</v>
      </c>
      <c r="AF89" s="56">
        <f t="shared" si="28"/>
        <v>0</v>
      </c>
      <c r="AG89" s="56">
        <v>493790.88</v>
      </c>
      <c r="AH89" s="55">
        <v>40220.75</v>
      </c>
      <c r="AI89" s="55">
        <v>104585.94</v>
      </c>
      <c r="AJ89" s="56">
        <v>0</v>
      </c>
      <c r="AK89" s="55">
        <v>28512</v>
      </c>
      <c r="AL89" s="55">
        <v>5117.8599999999997</v>
      </c>
      <c r="AM89" s="55">
        <v>121072.01</v>
      </c>
      <c r="AN89" s="55">
        <v>8300</v>
      </c>
      <c r="AO89" s="55">
        <v>0</v>
      </c>
      <c r="AP89" s="55">
        <v>0</v>
      </c>
      <c r="AQ89" s="55">
        <v>65894.459999999992</v>
      </c>
      <c r="AR89" s="55">
        <v>8370.16</v>
      </c>
      <c r="AS89" s="55">
        <v>0</v>
      </c>
      <c r="AT89" s="55">
        <v>2800.22</v>
      </c>
      <c r="AU89" s="55">
        <v>21465.54</v>
      </c>
      <c r="AV89" s="55">
        <v>36743.14</v>
      </c>
      <c r="AW89" s="55">
        <v>936872.95999999996</v>
      </c>
      <c r="AX89" s="55">
        <v>0</v>
      </c>
      <c r="AY89" s="57">
        <f t="shared" si="29"/>
        <v>0</v>
      </c>
      <c r="AZ89" s="56">
        <v>0</v>
      </c>
      <c r="BA89" s="57">
        <v>7.5391413118873679E-2</v>
      </c>
      <c r="BB89" s="55">
        <v>102884.73</v>
      </c>
      <c r="BC89" s="55">
        <v>335524.47999999998</v>
      </c>
      <c r="BD89" s="56">
        <v>269444</v>
      </c>
      <c r="BE89" s="56">
        <v>0</v>
      </c>
      <c r="BF89" s="56">
        <v>190763.69999999899</v>
      </c>
      <c r="BG89" s="56">
        <v>0</v>
      </c>
      <c r="BH89" s="56">
        <v>0</v>
      </c>
      <c r="BI89" s="56">
        <v>0</v>
      </c>
      <c r="BJ89" s="56">
        <f t="shared" si="30"/>
        <v>0</v>
      </c>
      <c r="BK89" s="56">
        <v>0</v>
      </c>
      <c r="BL89" s="56">
        <v>1549</v>
      </c>
      <c r="BM89" s="56">
        <v>549</v>
      </c>
      <c r="BN89" s="55">
        <v>14</v>
      </c>
      <c r="BO89" s="55">
        <v>-5</v>
      </c>
      <c r="BP89" s="55">
        <v>-4</v>
      </c>
      <c r="BQ89" s="55">
        <v>-19</v>
      </c>
      <c r="BR89" s="55">
        <v>-45</v>
      </c>
      <c r="BS89" s="55">
        <v>-177</v>
      </c>
      <c r="BT89" s="55">
        <v>6</v>
      </c>
      <c r="BU89" s="55">
        <v>0</v>
      </c>
      <c r="BV89" s="55">
        <v>2</v>
      </c>
      <c r="BW89" s="55">
        <v>-292</v>
      </c>
      <c r="BX89" s="55">
        <v>-15</v>
      </c>
      <c r="BY89" s="55">
        <v>1563</v>
      </c>
      <c r="BZ89" s="55">
        <v>48</v>
      </c>
      <c r="CA89" s="55">
        <v>47</v>
      </c>
      <c r="CB89" s="55">
        <v>46</v>
      </c>
      <c r="CC89" s="55">
        <v>25</v>
      </c>
      <c r="CD89" s="55">
        <v>222</v>
      </c>
      <c r="CE89" s="55">
        <v>0</v>
      </c>
      <c r="CF89" s="55">
        <v>1</v>
      </c>
    </row>
    <row r="90" spans="1:84" s="46" customFormat="1" ht="15.65" customHeight="1" x14ac:dyDescent="0.35">
      <c r="A90" s="38">
        <v>9</v>
      </c>
      <c r="B90" s="38" t="s">
        <v>265</v>
      </c>
      <c r="C90" s="54" t="s">
        <v>266</v>
      </c>
      <c r="D90" s="38" t="s">
        <v>267</v>
      </c>
      <c r="E90" s="38" t="s">
        <v>110</v>
      </c>
      <c r="F90" s="38" t="s">
        <v>246</v>
      </c>
      <c r="G90" s="55">
        <v>16145294.58</v>
      </c>
      <c r="H90" s="55">
        <v>0</v>
      </c>
      <c r="I90" s="55">
        <v>254984.73</v>
      </c>
      <c r="J90" s="55">
        <v>0</v>
      </c>
      <c r="K90" s="56">
        <v>0</v>
      </c>
      <c r="L90" s="56">
        <v>16400279.310000001</v>
      </c>
      <c r="M90" s="56">
        <v>0</v>
      </c>
      <c r="N90" s="55">
        <v>5122883.4000000004</v>
      </c>
      <c r="O90" s="55">
        <v>740033.21</v>
      </c>
      <c r="P90" s="67">
        <v>2701926.91</v>
      </c>
      <c r="Q90" s="55">
        <v>3708.81</v>
      </c>
      <c r="R90" s="55">
        <v>496561.08</v>
      </c>
      <c r="S90" s="55">
        <v>3401789.46</v>
      </c>
      <c r="T90" s="55">
        <v>1631611.09</v>
      </c>
      <c r="U90" s="55">
        <v>0</v>
      </c>
      <c r="V90" s="55">
        <v>0</v>
      </c>
      <c r="W90" s="55">
        <v>530720.07999999996</v>
      </c>
      <c r="X90" s="56">
        <v>1694087.75</v>
      </c>
      <c r="Y90" s="56">
        <v>16323321.789999999</v>
      </c>
      <c r="Z90" s="57">
        <v>0.11122405051837711</v>
      </c>
      <c r="AA90" s="56">
        <v>1582242.28</v>
      </c>
      <c r="AB90" s="56">
        <v>0</v>
      </c>
      <c r="AC90" s="56">
        <v>0</v>
      </c>
      <c r="AD90" s="56">
        <v>0</v>
      </c>
      <c r="AE90" s="56">
        <v>0</v>
      </c>
      <c r="AF90" s="56">
        <f t="shared" si="28"/>
        <v>0</v>
      </c>
      <c r="AG90" s="56">
        <v>632321.43999999994</v>
      </c>
      <c r="AH90" s="55">
        <v>47876.71</v>
      </c>
      <c r="AI90" s="55">
        <v>150084.01999999999</v>
      </c>
      <c r="AJ90" s="56">
        <v>0</v>
      </c>
      <c r="AK90" s="55">
        <v>80194.240000000005</v>
      </c>
      <c r="AL90" s="55">
        <v>1016.76</v>
      </c>
      <c r="AM90" s="55">
        <v>86740.43</v>
      </c>
      <c r="AN90" s="55">
        <v>8300</v>
      </c>
      <c r="AO90" s="55">
        <v>0</v>
      </c>
      <c r="AP90" s="55">
        <v>20.32</v>
      </c>
      <c r="AQ90" s="55">
        <v>27114.190000000002</v>
      </c>
      <c r="AR90" s="55">
        <v>15445.7</v>
      </c>
      <c r="AS90" s="55">
        <v>0</v>
      </c>
      <c r="AT90" s="55">
        <v>12012.04</v>
      </c>
      <c r="AU90" s="55">
        <v>37823.360000000001</v>
      </c>
      <c r="AV90" s="55">
        <v>50540.29</v>
      </c>
      <c r="AW90" s="55">
        <v>1149489.5</v>
      </c>
      <c r="AX90" s="55">
        <v>0</v>
      </c>
      <c r="AY90" s="57">
        <f t="shared" si="29"/>
        <v>0</v>
      </c>
      <c r="AZ90" s="56">
        <v>0</v>
      </c>
      <c r="BA90" s="57">
        <v>9.8000211278895105E-2</v>
      </c>
      <c r="BB90" s="55">
        <v>195410.32</v>
      </c>
      <c r="BC90" s="55">
        <v>1600334.74</v>
      </c>
      <c r="BD90" s="56">
        <v>269444</v>
      </c>
      <c r="BE90" s="56">
        <v>0</v>
      </c>
      <c r="BF90" s="56">
        <v>889135.77</v>
      </c>
      <c r="BG90" s="56">
        <v>601763.39</v>
      </c>
      <c r="BH90" s="56">
        <v>0</v>
      </c>
      <c r="BI90" s="56">
        <v>0</v>
      </c>
      <c r="BJ90" s="56">
        <f t="shared" si="30"/>
        <v>0</v>
      </c>
      <c r="BK90" s="56">
        <v>0</v>
      </c>
      <c r="BL90" s="56">
        <v>1255</v>
      </c>
      <c r="BM90" s="56">
        <v>477</v>
      </c>
      <c r="BN90" s="55">
        <v>0</v>
      </c>
      <c r="BO90" s="55">
        <v>0</v>
      </c>
      <c r="BP90" s="55">
        <v>-5</v>
      </c>
      <c r="BQ90" s="55">
        <v>-12</v>
      </c>
      <c r="BR90" s="55">
        <v>-118</v>
      </c>
      <c r="BS90" s="55">
        <v>-91</v>
      </c>
      <c r="BT90" s="55">
        <v>3</v>
      </c>
      <c r="BU90" s="55">
        <v>0</v>
      </c>
      <c r="BV90" s="55">
        <v>39</v>
      </c>
      <c r="BW90" s="55">
        <v>-273</v>
      </c>
      <c r="BX90" s="55">
        <v>-1</v>
      </c>
      <c r="BY90" s="55">
        <v>1274</v>
      </c>
      <c r="BZ90" s="55">
        <v>2</v>
      </c>
      <c r="CA90" s="55">
        <v>8</v>
      </c>
      <c r="CB90" s="55">
        <v>75</v>
      </c>
      <c r="CC90" s="55">
        <v>24</v>
      </c>
      <c r="CD90" s="55">
        <v>127</v>
      </c>
      <c r="CE90" s="55">
        <v>39</v>
      </c>
      <c r="CF90" s="55">
        <v>7</v>
      </c>
    </row>
    <row r="91" spans="1:84" s="46" customFormat="1" ht="15.65" customHeight="1" x14ac:dyDescent="0.35">
      <c r="A91" s="38">
        <v>9</v>
      </c>
      <c r="B91" s="38" t="s">
        <v>269</v>
      </c>
      <c r="C91" s="53" t="s">
        <v>196</v>
      </c>
      <c r="D91" s="38" t="s">
        <v>270</v>
      </c>
      <c r="E91" s="38" t="s">
        <v>101</v>
      </c>
      <c r="F91" s="38" t="s">
        <v>250</v>
      </c>
      <c r="G91" s="55">
        <v>18347637.129999999</v>
      </c>
      <c r="H91" s="55">
        <v>0</v>
      </c>
      <c r="I91" s="55">
        <v>452146.57</v>
      </c>
      <c r="J91" s="55">
        <v>0</v>
      </c>
      <c r="K91" s="56">
        <v>0</v>
      </c>
      <c r="L91" s="56">
        <v>18799783.699999999</v>
      </c>
      <c r="M91" s="56">
        <v>0</v>
      </c>
      <c r="N91" s="55">
        <v>4539650.7</v>
      </c>
      <c r="O91" s="55">
        <v>819377.76</v>
      </c>
      <c r="P91" s="67">
        <v>3829901.86</v>
      </c>
      <c r="Q91" s="55">
        <v>0</v>
      </c>
      <c r="R91" s="55">
        <v>601113.24</v>
      </c>
      <c r="S91" s="55">
        <v>5050355.45</v>
      </c>
      <c r="T91" s="55">
        <v>1133780.47</v>
      </c>
      <c r="U91" s="55">
        <v>0</v>
      </c>
      <c r="V91" s="55">
        <v>0</v>
      </c>
      <c r="W91" s="55">
        <v>1067091.1100000001</v>
      </c>
      <c r="X91" s="56">
        <v>1573416.54</v>
      </c>
      <c r="Y91" s="56">
        <v>18614687.129999999</v>
      </c>
      <c r="Z91" s="57">
        <v>7.8155709088846587E-2</v>
      </c>
      <c r="AA91" s="56">
        <v>1557921.44</v>
      </c>
      <c r="AB91" s="56">
        <v>0</v>
      </c>
      <c r="AC91" s="56">
        <v>0</v>
      </c>
      <c r="AD91" s="56">
        <v>0</v>
      </c>
      <c r="AE91" s="56">
        <v>0</v>
      </c>
      <c r="AF91" s="56">
        <f t="shared" si="28"/>
        <v>0</v>
      </c>
      <c r="AG91" s="56">
        <v>743218.3</v>
      </c>
      <c r="AH91" s="55">
        <v>56878.57</v>
      </c>
      <c r="AI91" s="55">
        <v>246991.17</v>
      </c>
      <c r="AJ91" s="56">
        <v>0</v>
      </c>
      <c r="AK91" s="55">
        <v>98976</v>
      </c>
      <c r="AL91" s="55">
        <v>7899.37</v>
      </c>
      <c r="AM91" s="55">
        <v>78661.710000000006</v>
      </c>
      <c r="AN91" s="55">
        <v>8300</v>
      </c>
      <c r="AO91" s="55">
        <v>6771.5</v>
      </c>
      <c r="AP91" s="55">
        <v>12800</v>
      </c>
      <c r="AQ91" s="55">
        <v>25736.94</v>
      </c>
      <c r="AR91" s="55">
        <v>12402.11</v>
      </c>
      <c r="AS91" s="55">
        <v>3720</v>
      </c>
      <c r="AT91" s="55">
        <v>27491.32</v>
      </c>
      <c r="AU91" s="55">
        <v>20053.580000000002</v>
      </c>
      <c r="AV91" s="55">
        <v>82897.14</v>
      </c>
      <c r="AW91" s="55">
        <v>1432797.71</v>
      </c>
      <c r="AX91" s="55">
        <v>0</v>
      </c>
      <c r="AY91" s="57">
        <f t="shared" si="29"/>
        <v>0</v>
      </c>
      <c r="AZ91" s="56">
        <v>0</v>
      </c>
      <c r="BA91" s="57">
        <v>8.4911284704484447E-2</v>
      </c>
      <c r="BB91" s="55">
        <v>0</v>
      </c>
      <c r="BC91" s="55">
        <v>1433972.59</v>
      </c>
      <c r="BD91" s="56">
        <v>269444</v>
      </c>
      <c r="BE91" s="56">
        <v>0</v>
      </c>
      <c r="BF91" s="56">
        <v>1081403.72</v>
      </c>
      <c r="BG91" s="56">
        <v>723204.29249999998</v>
      </c>
      <c r="BH91" s="56">
        <v>0</v>
      </c>
      <c r="BI91" s="56">
        <v>0</v>
      </c>
      <c r="BJ91" s="56">
        <f t="shared" si="30"/>
        <v>0</v>
      </c>
      <c r="BK91" s="56">
        <v>0</v>
      </c>
      <c r="BL91" s="56">
        <v>1664</v>
      </c>
      <c r="BM91" s="56">
        <v>495</v>
      </c>
      <c r="BN91" s="55">
        <v>19</v>
      </c>
      <c r="BO91" s="55">
        <v>-20</v>
      </c>
      <c r="BP91" s="55">
        <v>-13</v>
      </c>
      <c r="BQ91" s="55">
        <v>-25</v>
      </c>
      <c r="BR91" s="55">
        <v>-96</v>
      </c>
      <c r="BS91" s="55">
        <v>-140</v>
      </c>
      <c r="BT91" s="55">
        <v>9</v>
      </c>
      <c r="BU91" s="55">
        <v>-2</v>
      </c>
      <c r="BV91" s="55">
        <v>0</v>
      </c>
      <c r="BW91" s="55">
        <v>-369</v>
      </c>
      <c r="BX91" s="55">
        <v>-5</v>
      </c>
      <c r="BY91" s="55">
        <v>1517</v>
      </c>
      <c r="BZ91" s="55">
        <v>37</v>
      </c>
      <c r="CA91" s="55">
        <v>39</v>
      </c>
      <c r="CB91" s="55">
        <v>87</v>
      </c>
      <c r="CC91" s="55">
        <v>44</v>
      </c>
      <c r="CD91" s="55">
        <v>164</v>
      </c>
      <c r="CE91" s="55">
        <v>69</v>
      </c>
      <c r="CF91" s="55">
        <v>5</v>
      </c>
    </row>
    <row r="92" spans="1:84" s="46" customFormat="1" ht="15.65" customHeight="1" x14ac:dyDescent="0.35">
      <c r="A92" s="38">
        <v>9</v>
      </c>
      <c r="B92" s="38" t="s">
        <v>271</v>
      </c>
      <c r="C92" s="53" t="s">
        <v>227</v>
      </c>
      <c r="D92" s="38" t="s">
        <v>272</v>
      </c>
      <c r="E92" s="38" t="s">
        <v>104</v>
      </c>
      <c r="F92" s="38" t="s">
        <v>246</v>
      </c>
      <c r="G92" s="55">
        <v>37981149.799999997</v>
      </c>
      <c r="H92" s="55">
        <v>0</v>
      </c>
      <c r="I92" s="55">
        <v>1067955.53</v>
      </c>
      <c r="J92" s="55">
        <v>0</v>
      </c>
      <c r="K92" s="56">
        <v>0</v>
      </c>
      <c r="L92" s="56">
        <v>39049105.329999998</v>
      </c>
      <c r="M92" s="56">
        <v>0</v>
      </c>
      <c r="N92" s="55">
        <v>10450696.359999999</v>
      </c>
      <c r="O92" s="55">
        <v>1403037.55</v>
      </c>
      <c r="P92" s="67">
        <v>6151670.5700000003</v>
      </c>
      <c r="Q92" s="55">
        <v>0</v>
      </c>
      <c r="R92" s="55">
        <v>1724656.58</v>
      </c>
      <c r="S92" s="55">
        <v>9363330.7100000009</v>
      </c>
      <c r="T92" s="55">
        <v>5281687.78</v>
      </c>
      <c r="U92" s="55">
        <v>0</v>
      </c>
      <c r="V92" s="55">
        <v>0</v>
      </c>
      <c r="W92" s="55">
        <v>1439667.68</v>
      </c>
      <c r="X92" s="56">
        <v>3236023.85</v>
      </c>
      <c r="Y92" s="56">
        <v>39050771.079999998</v>
      </c>
      <c r="Z92" s="57">
        <v>0.10738571532134081</v>
      </c>
      <c r="AA92" s="56">
        <v>3228312.72</v>
      </c>
      <c r="AB92" s="56">
        <v>0</v>
      </c>
      <c r="AC92" s="56">
        <v>0</v>
      </c>
      <c r="AD92" s="56">
        <v>0</v>
      </c>
      <c r="AE92" s="56">
        <v>0</v>
      </c>
      <c r="AF92" s="56">
        <f t="shared" si="28"/>
        <v>0</v>
      </c>
      <c r="AG92" s="56">
        <v>1629714.39</v>
      </c>
      <c r="AH92" s="55">
        <v>126762.46</v>
      </c>
      <c r="AI92" s="55">
        <v>422693.67</v>
      </c>
      <c r="AJ92" s="56">
        <v>245</v>
      </c>
      <c r="AK92" s="55">
        <v>266563.02</v>
      </c>
      <c r="AL92" s="55">
        <v>6347.42</v>
      </c>
      <c r="AM92" s="55">
        <v>105452.35</v>
      </c>
      <c r="AN92" s="55">
        <v>8300</v>
      </c>
      <c r="AO92" s="55">
        <v>6413.05</v>
      </c>
      <c r="AP92" s="55">
        <v>44262.47</v>
      </c>
      <c r="AQ92" s="55">
        <v>75678.95</v>
      </c>
      <c r="AR92" s="55">
        <v>20149.259999999998</v>
      </c>
      <c r="AS92" s="55">
        <v>0</v>
      </c>
      <c r="AT92" s="55">
        <v>20475.09</v>
      </c>
      <c r="AU92" s="55">
        <v>128901.89</v>
      </c>
      <c r="AV92" s="55">
        <v>119028.46</v>
      </c>
      <c r="AW92" s="55">
        <v>2980987.48</v>
      </c>
      <c r="AX92" s="55">
        <v>7905.62</v>
      </c>
      <c r="AY92" s="57">
        <f t="shared" si="29"/>
        <v>2.6520138219433245E-3</v>
      </c>
      <c r="AZ92" s="56">
        <v>0</v>
      </c>
      <c r="BA92" s="57">
        <v>8.4997761705465816E-2</v>
      </c>
      <c r="BB92" s="55">
        <v>968499.43</v>
      </c>
      <c r="BC92" s="55">
        <v>3110133.51</v>
      </c>
      <c r="BD92" s="56">
        <v>269444</v>
      </c>
      <c r="BE92" s="56">
        <v>0</v>
      </c>
      <c r="BF92" s="56">
        <v>1240139.94</v>
      </c>
      <c r="BG92" s="56">
        <v>494893.07</v>
      </c>
      <c r="BH92" s="56">
        <v>0</v>
      </c>
      <c r="BI92" s="56">
        <v>0</v>
      </c>
      <c r="BJ92" s="56">
        <f t="shared" si="30"/>
        <v>0</v>
      </c>
      <c r="BK92" s="56">
        <v>0</v>
      </c>
      <c r="BL92" s="56">
        <v>3620</v>
      </c>
      <c r="BM92" s="56">
        <v>1342</v>
      </c>
      <c r="BN92" s="55">
        <v>32</v>
      </c>
      <c r="BO92" s="55">
        <v>0</v>
      </c>
      <c r="BP92" s="55">
        <v>-27</v>
      </c>
      <c r="BQ92" s="55">
        <v>-32</v>
      </c>
      <c r="BR92" s="55">
        <v>-291</v>
      </c>
      <c r="BS92" s="55">
        <v>-421</v>
      </c>
      <c r="BT92" s="55">
        <v>0</v>
      </c>
      <c r="BU92" s="55">
        <v>0</v>
      </c>
      <c r="BV92" s="55">
        <v>-5</v>
      </c>
      <c r="BW92" s="55">
        <v>-529</v>
      </c>
      <c r="BX92" s="55">
        <v>-5</v>
      </c>
      <c r="BY92" s="55">
        <v>3684</v>
      </c>
      <c r="BZ92" s="55">
        <v>57</v>
      </c>
      <c r="CA92" s="55">
        <v>38</v>
      </c>
      <c r="CB92" s="55">
        <v>164</v>
      </c>
      <c r="CC92" s="55">
        <v>41</v>
      </c>
      <c r="CD92" s="55">
        <v>268</v>
      </c>
      <c r="CE92" s="55">
        <v>56</v>
      </c>
      <c r="CF92" s="55">
        <v>0</v>
      </c>
    </row>
    <row r="93" spans="1:84" s="46" customFormat="1" ht="15.65" customHeight="1" x14ac:dyDescent="0.35">
      <c r="A93" s="38">
        <v>9</v>
      </c>
      <c r="B93" s="34" t="s">
        <v>497</v>
      </c>
      <c r="C93" s="50" t="s">
        <v>500</v>
      </c>
      <c r="D93" s="36" t="s">
        <v>268</v>
      </c>
      <c r="E93" s="36" t="s">
        <v>101</v>
      </c>
      <c r="F93" s="36" t="s">
        <v>250</v>
      </c>
      <c r="G93" s="55">
        <v>9515607.6199999992</v>
      </c>
      <c r="H93" s="55">
        <v>0</v>
      </c>
      <c r="I93" s="55">
        <v>326848.05</v>
      </c>
      <c r="J93" s="55">
        <v>0</v>
      </c>
      <c r="K93" s="56">
        <v>0</v>
      </c>
      <c r="L93" s="56">
        <v>9842455.6699999999</v>
      </c>
      <c r="M93" s="56">
        <v>0</v>
      </c>
      <c r="N93" s="55">
        <v>2165710.04</v>
      </c>
      <c r="O93" s="55">
        <v>461932.53</v>
      </c>
      <c r="P93" s="67">
        <v>1906183.91</v>
      </c>
      <c r="Q93" s="55">
        <v>0</v>
      </c>
      <c r="R93" s="55">
        <v>333885.88</v>
      </c>
      <c r="S93" s="55">
        <v>3195328.02</v>
      </c>
      <c r="T93" s="55">
        <v>540568.29</v>
      </c>
      <c r="U93" s="55">
        <v>0</v>
      </c>
      <c r="V93" s="55">
        <v>0</v>
      </c>
      <c r="W93" s="55">
        <v>348695.73</v>
      </c>
      <c r="X93" s="56">
        <v>857248.57</v>
      </c>
      <c r="Y93" s="56">
        <v>9809552.9700000007</v>
      </c>
      <c r="Z93" s="57">
        <v>1.752678931920934E-2</v>
      </c>
      <c r="AA93" s="56">
        <v>856798.57</v>
      </c>
      <c r="AB93" s="56">
        <v>0</v>
      </c>
      <c r="AC93" s="56">
        <v>0</v>
      </c>
      <c r="AD93" s="56">
        <v>0</v>
      </c>
      <c r="AE93" s="56">
        <v>0</v>
      </c>
      <c r="AF93" s="56">
        <f t="shared" si="28"/>
        <v>0</v>
      </c>
      <c r="AG93" s="56">
        <v>326959.61</v>
      </c>
      <c r="AH93" s="55">
        <v>33535.919999999998</v>
      </c>
      <c r="AI93" s="55">
        <v>77332.77</v>
      </c>
      <c r="AJ93" s="56">
        <v>0</v>
      </c>
      <c r="AK93" s="55">
        <v>33511.08</v>
      </c>
      <c r="AL93" s="55">
        <v>27890.57</v>
      </c>
      <c r="AM93" s="55">
        <v>31731.27</v>
      </c>
      <c r="AN93" s="55">
        <v>9950</v>
      </c>
      <c r="AO93" s="55">
        <v>991.91</v>
      </c>
      <c r="AP93" s="55">
        <v>0</v>
      </c>
      <c r="AQ93" s="55">
        <v>18422.330000000002</v>
      </c>
      <c r="AR93" s="55">
        <v>18113.11</v>
      </c>
      <c r="AS93" s="55">
        <v>1575</v>
      </c>
      <c r="AT93" s="55">
        <v>1379.62</v>
      </c>
      <c r="AU93" s="55">
        <v>15896.21</v>
      </c>
      <c r="AV93" s="55">
        <v>24353.31</v>
      </c>
      <c r="AW93" s="55">
        <v>621642.71</v>
      </c>
      <c r="AX93" s="55">
        <v>0</v>
      </c>
      <c r="AY93" s="57">
        <f t="shared" si="29"/>
        <v>0</v>
      </c>
      <c r="AZ93" s="56">
        <v>0</v>
      </c>
      <c r="BA93" s="57">
        <v>9.0041393489068644E-2</v>
      </c>
      <c r="BB93" s="55">
        <v>148140.82999999999</v>
      </c>
      <c r="BC93" s="55">
        <v>18637.22</v>
      </c>
      <c r="BD93" s="56">
        <v>266245</v>
      </c>
      <c r="BE93" s="56">
        <v>0</v>
      </c>
      <c r="BF93" s="56">
        <v>284775.99</v>
      </c>
      <c r="BG93" s="56">
        <v>129365.312500001</v>
      </c>
      <c r="BH93" s="56">
        <v>0</v>
      </c>
      <c r="BI93" s="56">
        <v>0</v>
      </c>
      <c r="BJ93" s="56">
        <f t="shared" si="30"/>
        <v>0</v>
      </c>
      <c r="BK93" s="56">
        <v>0</v>
      </c>
      <c r="BL93" s="56">
        <v>680</v>
      </c>
      <c r="BM93" s="56">
        <v>276</v>
      </c>
      <c r="BN93" s="55">
        <v>7</v>
      </c>
      <c r="BO93" s="55">
        <v>0</v>
      </c>
      <c r="BP93" s="55">
        <v>-8</v>
      </c>
      <c r="BQ93" s="55">
        <v>-14</v>
      </c>
      <c r="BR93" s="55">
        <v>-32</v>
      </c>
      <c r="BS93" s="55">
        <v>-60</v>
      </c>
      <c r="BT93" s="55">
        <v>0</v>
      </c>
      <c r="BU93" s="55">
        <v>-1</v>
      </c>
      <c r="BV93" s="55">
        <v>1</v>
      </c>
      <c r="BW93" s="55">
        <v>-180</v>
      </c>
      <c r="BX93" s="55">
        <v>-1</v>
      </c>
      <c r="BY93" s="55">
        <v>668</v>
      </c>
      <c r="BZ93" s="55">
        <v>0</v>
      </c>
      <c r="CA93" s="55">
        <v>5</v>
      </c>
      <c r="CB93" s="55">
        <v>84</v>
      </c>
      <c r="CC93" s="55">
        <v>21</v>
      </c>
      <c r="CD93" s="55">
        <v>60</v>
      </c>
      <c r="CE93" s="55">
        <v>14</v>
      </c>
      <c r="CF93" s="55">
        <v>1</v>
      </c>
    </row>
    <row r="94" spans="1:84" s="46" customFormat="1" ht="15.65" customHeight="1" x14ac:dyDescent="0.35">
      <c r="A94" s="38">
        <v>9</v>
      </c>
      <c r="B94" s="34" t="s">
        <v>274</v>
      </c>
      <c r="C94" s="50" t="s">
        <v>275</v>
      </c>
      <c r="D94" s="36" t="s">
        <v>253</v>
      </c>
      <c r="E94" s="36" t="s">
        <v>104</v>
      </c>
      <c r="F94" s="36" t="s">
        <v>246</v>
      </c>
      <c r="G94" s="55">
        <v>37004218.210000001</v>
      </c>
      <c r="H94" s="55">
        <v>0</v>
      </c>
      <c r="I94" s="55">
        <v>1062488.71</v>
      </c>
      <c r="J94" s="55">
        <v>0</v>
      </c>
      <c r="K94" s="56">
        <v>0</v>
      </c>
      <c r="L94" s="56">
        <v>38066706.920000002</v>
      </c>
      <c r="M94" s="56">
        <v>0</v>
      </c>
      <c r="N94" s="55">
        <v>9574167.9499999993</v>
      </c>
      <c r="O94" s="55">
        <v>2288513.67</v>
      </c>
      <c r="P94" s="67">
        <v>4941102.46</v>
      </c>
      <c r="Q94" s="55">
        <v>3600</v>
      </c>
      <c r="R94" s="55">
        <v>2019329.68</v>
      </c>
      <c r="S94" s="55">
        <v>9025721.9000000004</v>
      </c>
      <c r="T94" s="55">
        <v>5127134.74</v>
      </c>
      <c r="U94" s="55">
        <v>0</v>
      </c>
      <c r="V94" s="55">
        <v>0</v>
      </c>
      <c r="W94" s="55">
        <v>1402539.6</v>
      </c>
      <c r="X94" s="56">
        <v>3363310.4</v>
      </c>
      <c r="Y94" s="56">
        <v>37745420.399999999</v>
      </c>
      <c r="Z94" s="57">
        <v>0.13604538870218738</v>
      </c>
      <c r="AA94" s="56">
        <v>3328036.62</v>
      </c>
      <c r="AB94" s="56">
        <v>0</v>
      </c>
      <c r="AC94" s="56">
        <v>0</v>
      </c>
      <c r="AD94" s="56">
        <v>0</v>
      </c>
      <c r="AE94" s="56">
        <v>481.91</v>
      </c>
      <c r="AF94" s="56">
        <f t="shared" si="28"/>
        <v>481.91</v>
      </c>
      <c r="AG94" s="56">
        <v>1925744.17</v>
      </c>
      <c r="AH94" s="55">
        <v>149789.59</v>
      </c>
      <c r="AI94" s="55">
        <v>535923.71</v>
      </c>
      <c r="AJ94" s="56">
        <v>1674.3</v>
      </c>
      <c r="AK94" s="55">
        <v>392810.11</v>
      </c>
      <c r="AL94" s="55">
        <v>77485.820000000007</v>
      </c>
      <c r="AM94" s="55">
        <v>105718.6</v>
      </c>
      <c r="AN94" s="55">
        <v>8300</v>
      </c>
      <c r="AO94" s="55">
        <v>13388.93</v>
      </c>
      <c r="AP94" s="55">
        <v>0</v>
      </c>
      <c r="AQ94" s="55">
        <v>110323.77</v>
      </c>
      <c r="AR94" s="55">
        <v>18301.509999999998</v>
      </c>
      <c r="AS94" s="55">
        <v>0</v>
      </c>
      <c r="AT94" s="55">
        <v>16526.2</v>
      </c>
      <c r="AU94" s="55">
        <v>19896.189999999999</v>
      </c>
      <c r="AV94" s="55">
        <v>125133.85</v>
      </c>
      <c r="AW94" s="55">
        <v>3501016.75</v>
      </c>
      <c r="AX94" s="55">
        <v>0</v>
      </c>
      <c r="AY94" s="57">
        <f t="shared" si="29"/>
        <v>0</v>
      </c>
      <c r="AZ94" s="56">
        <v>0</v>
      </c>
      <c r="BA94" s="57">
        <v>8.9936682383432526E-2</v>
      </c>
      <c r="BB94" s="55">
        <v>1382041.06</v>
      </c>
      <c r="BC94" s="55">
        <v>3652212.19</v>
      </c>
      <c r="BD94" s="56">
        <v>269444.02</v>
      </c>
      <c r="BE94" s="56">
        <v>2.00000000186265E-2</v>
      </c>
      <c r="BF94" s="56">
        <v>1780363.74</v>
      </c>
      <c r="BG94" s="56">
        <v>905109.55249999999</v>
      </c>
      <c r="BH94" s="56">
        <v>0</v>
      </c>
      <c r="BI94" s="56">
        <v>0</v>
      </c>
      <c r="BJ94" s="56">
        <f t="shared" si="30"/>
        <v>0</v>
      </c>
      <c r="BK94" s="56">
        <v>0</v>
      </c>
      <c r="BL94" s="56">
        <v>3961</v>
      </c>
      <c r="BM94" s="56">
        <v>1264</v>
      </c>
      <c r="BN94" s="55">
        <v>26</v>
      </c>
      <c r="BO94" s="55">
        <v>-17</v>
      </c>
      <c r="BP94" s="55">
        <v>-23</v>
      </c>
      <c r="BQ94" s="55">
        <v>-28</v>
      </c>
      <c r="BR94" s="55">
        <v>-277</v>
      </c>
      <c r="BS94" s="55">
        <v>-371</v>
      </c>
      <c r="BT94" s="55">
        <v>5</v>
      </c>
      <c r="BU94" s="55">
        <v>-7</v>
      </c>
      <c r="BV94" s="55">
        <v>15</v>
      </c>
      <c r="BW94" s="55">
        <v>-669</v>
      </c>
      <c r="BX94" s="55">
        <v>-4</v>
      </c>
      <c r="BY94" s="55">
        <v>3875</v>
      </c>
      <c r="BZ94" s="55">
        <v>81</v>
      </c>
      <c r="CA94" s="55">
        <v>37</v>
      </c>
      <c r="CB94" s="55">
        <v>210</v>
      </c>
      <c r="CC94" s="55">
        <v>75</v>
      </c>
      <c r="CD94" s="55">
        <v>340</v>
      </c>
      <c r="CE94" s="55">
        <v>43</v>
      </c>
      <c r="CF94" s="55">
        <v>5</v>
      </c>
    </row>
    <row r="95" spans="1:84" s="46" customFormat="1" ht="15.65" customHeight="1" x14ac:dyDescent="0.35">
      <c r="A95" s="38">
        <v>9</v>
      </c>
      <c r="B95" s="34" t="s">
        <v>276</v>
      </c>
      <c r="C95" s="50" t="s">
        <v>277</v>
      </c>
      <c r="D95" s="36" t="s">
        <v>278</v>
      </c>
      <c r="E95" s="36" t="s">
        <v>101</v>
      </c>
      <c r="F95" s="36" t="s">
        <v>250</v>
      </c>
      <c r="G95" s="55">
        <v>7962416.5999999996</v>
      </c>
      <c r="H95" s="55">
        <v>229445.09</v>
      </c>
      <c r="I95" s="55">
        <v>0</v>
      </c>
      <c r="J95" s="55">
        <v>0</v>
      </c>
      <c r="K95" s="56">
        <v>0</v>
      </c>
      <c r="L95" s="56">
        <v>8191861.6900000004</v>
      </c>
      <c r="M95" s="56">
        <v>0</v>
      </c>
      <c r="N95" s="55">
        <v>1616681.86</v>
      </c>
      <c r="O95" s="55">
        <v>537558.42000000004</v>
      </c>
      <c r="P95" s="67">
        <v>841029.32</v>
      </c>
      <c r="Q95" s="55">
        <v>18087.73</v>
      </c>
      <c r="R95" s="55">
        <v>288311.38</v>
      </c>
      <c r="S95" s="55">
        <v>3558902.67</v>
      </c>
      <c r="T95" s="55">
        <v>219547.46</v>
      </c>
      <c r="U95" s="55">
        <v>0</v>
      </c>
      <c r="V95" s="55">
        <v>0</v>
      </c>
      <c r="W95" s="55">
        <v>227351.46</v>
      </c>
      <c r="X95" s="56">
        <v>796476.81</v>
      </c>
      <c r="Y95" s="56">
        <v>8103947.1100000003</v>
      </c>
      <c r="Z95" s="57">
        <v>7.3420602393007697E-2</v>
      </c>
      <c r="AA95" s="56">
        <v>796476.81</v>
      </c>
      <c r="AB95" s="56">
        <v>0</v>
      </c>
      <c r="AC95" s="56">
        <v>0</v>
      </c>
      <c r="AD95" s="56">
        <v>0</v>
      </c>
      <c r="AE95" s="56">
        <v>0</v>
      </c>
      <c r="AF95" s="56">
        <f t="shared" si="28"/>
        <v>0</v>
      </c>
      <c r="AG95" s="56">
        <v>340492.72</v>
      </c>
      <c r="AH95" s="55">
        <v>26022.46</v>
      </c>
      <c r="AI95" s="55">
        <v>96942.82</v>
      </c>
      <c r="AJ95" s="56">
        <v>0</v>
      </c>
      <c r="AK95" s="55">
        <v>33001.410000000003</v>
      </c>
      <c r="AL95" s="55">
        <v>6614.21</v>
      </c>
      <c r="AM95" s="55">
        <v>33845.480000000003</v>
      </c>
      <c r="AN95" s="55">
        <v>8300</v>
      </c>
      <c r="AO95" s="55">
        <v>2000</v>
      </c>
      <c r="AP95" s="55">
        <v>0</v>
      </c>
      <c r="AQ95" s="55">
        <v>27572.18</v>
      </c>
      <c r="AR95" s="55">
        <v>1925.95</v>
      </c>
      <c r="AS95" s="55">
        <v>0</v>
      </c>
      <c r="AT95" s="55">
        <v>1840.34</v>
      </c>
      <c r="AU95" s="55">
        <v>19806.669999999998</v>
      </c>
      <c r="AV95" s="55">
        <v>30073.84</v>
      </c>
      <c r="AW95" s="55">
        <v>628438.07999999996</v>
      </c>
      <c r="AX95" s="55">
        <v>0</v>
      </c>
      <c r="AY95" s="57">
        <f t="shared" si="29"/>
        <v>0</v>
      </c>
      <c r="AZ95" s="56">
        <v>0</v>
      </c>
      <c r="BA95" s="57">
        <v>0.10002953249142982</v>
      </c>
      <c r="BB95" s="55">
        <v>465032.81</v>
      </c>
      <c r="BC95" s="55">
        <v>136418.60999999999</v>
      </c>
      <c r="BD95" s="56">
        <v>266245</v>
      </c>
      <c r="BE95" s="56">
        <v>5.8207660913467401E-11</v>
      </c>
      <c r="BF95" s="56">
        <v>193757.46</v>
      </c>
      <c r="BG95" s="56">
        <v>36647.939999999697</v>
      </c>
      <c r="BH95" s="56">
        <v>0</v>
      </c>
      <c r="BI95" s="56">
        <v>0</v>
      </c>
      <c r="BJ95" s="56">
        <f t="shared" si="30"/>
        <v>0</v>
      </c>
      <c r="BK95" s="56">
        <v>0</v>
      </c>
      <c r="BL95" s="56">
        <v>684</v>
      </c>
      <c r="BM95" s="56">
        <v>334</v>
      </c>
      <c r="BN95" s="55">
        <v>4</v>
      </c>
      <c r="BO95" s="55">
        <v>0</v>
      </c>
      <c r="BP95" s="55">
        <v>-7</v>
      </c>
      <c r="BQ95" s="55">
        <v>-15</v>
      </c>
      <c r="BR95" s="55">
        <v>-103</v>
      </c>
      <c r="BS95" s="55">
        <v>-48</v>
      </c>
      <c r="BT95" s="55">
        <v>1</v>
      </c>
      <c r="BU95" s="55">
        <v>0</v>
      </c>
      <c r="BV95" s="55">
        <v>6</v>
      </c>
      <c r="BW95" s="55">
        <v>-166</v>
      </c>
      <c r="BX95" s="55">
        <v>-1</v>
      </c>
      <c r="BY95" s="55">
        <v>689</v>
      </c>
      <c r="BZ95" s="55">
        <v>4</v>
      </c>
      <c r="CA95" s="55">
        <v>13</v>
      </c>
      <c r="CB95" s="55">
        <v>90</v>
      </c>
      <c r="CC95" s="55">
        <v>20</v>
      </c>
      <c r="CD95" s="55">
        <v>53</v>
      </c>
      <c r="CE95" s="55">
        <v>0</v>
      </c>
      <c r="CF95" s="55">
        <v>2</v>
      </c>
    </row>
    <row r="96" spans="1:84" s="46" customFormat="1" ht="15.65" customHeight="1" x14ac:dyDescent="0.35">
      <c r="A96" s="29">
        <v>10</v>
      </c>
      <c r="B96" s="60" t="s">
        <v>279</v>
      </c>
      <c r="C96" s="51" t="s">
        <v>134</v>
      </c>
      <c r="D96" s="31" t="s">
        <v>280</v>
      </c>
      <c r="E96" s="31" t="s">
        <v>115</v>
      </c>
      <c r="F96" s="31" t="s">
        <v>281</v>
      </c>
      <c r="G96" s="55">
        <v>24611174.66</v>
      </c>
      <c r="H96" s="55">
        <v>104431.27</v>
      </c>
      <c r="I96" s="55">
        <v>296242.12</v>
      </c>
      <c r="J96" s="55">
        <v>0</v>
      </c>
      <c r="K96" s="56">
        <v>0</v>
      </c>
      <c r="L96" s="56">
        <v>25011848.050000001</v>
      </c>
      <c r="M96" s="56">
        <v>0</v>
      </c>
      <c r="N96" s="55">
        <v>5253006.6100000003</v>
      </c>
      <c r="O96" s="55">
        <v>796596.21</v>
      </c>
      <c r="P96" s="67">
        <v>7611851.6100000003</v>
      </c>
      <c r="Q96" s="55">
        <v>0</v>
      </c>
      <c r="R96" s="55">
        <v>790673.2</v>
      </c>
      <c r="S96" s="55">
        <v>4705078.37</v>
      </c>
      <c r="T96" s="55">
        <v>2926043.65</v>
      </c>
      <c r="U96" s="55">
        <v>0</v>
      </c>
      <c r="V96" s="55">
        <v>0</v>
      </c>
      <c r="W96" s="55">
        <v>481838.67</v>
      </c>
      <c r="X96" s="56">
        <v>2068954.8</v>
      </c>
      <c r="Y96" s="56">
        <v>24634043.120000001</v>
      </c>
      <c r="Z96" s="57">
        <v>0.13626398315050334</v>
      </c>
      <c r="AA96" s="56">
        <v>1968912.51</v>
      </c>
      <c r="AB96" s="56">
        <v>0</v>
      </c>
      <c r="AC96" s="56">
        <v>0</v>
      </c>
      <c r="AD96" s="56">
        <v>0</v>
      </c>
      <c r="AE96" s="56">
        <v>0</v>
      </c>
      <c r="AF96" s="56">
        <f t="shared" si="28"/>
        <v>0</v>
      </c>
      <c r="AG96" s="56">
        <v>890272.77</v>
      </c>
      <c r="AH96" s="55">
        <v>69486.37</v>
      </c>
      <c r="AI96" s="55">
        <v>354363.9</v>
      </c>
      <c r="AJ96" s="56">
        <v>21725.29</v>
      </c>
      <c r="AK96" s="55">
        <v>79213.22</v>
      </c>
      <c r="AL96" s="55">
        <v>1913.51</v>
      </c>
      <c r="AM96" s="55">
        <v>76408.86</v>
      </c>
      <c r="AN96" s="55">
        <v>9500</v>
      </c>
      <c r="AO96" s="55">
        <v>0</v>
      </c>
      <c r="AP96" s="55">
        <v>59516.77</v>
      </c>
      <c r="AQ96" s="55">
        <v>45481.18</v>
      </c>
      <c r="AR96" s="55">
        <v>11732.7</v>
      </c>
      <c r="AS96" s="55">
        <v>120</v>
      </c>
      <c r="AT96" s="55">
        <v>4870.5</v>
      </c>
      <c r="AU96" s="55">
        <v>666.93</v>
      </c>
      <c r="AV96" s="55">
        <v>65319.75</v>
      </c>
      <c r="AW96" s="55">
        <v>1690591.75</v>
      </c>
      <c r="AX96" s="55">
        <v>163287.78</v>
      </c>
      <c r="AY96" s="57">
        <f t="shared" si="29"/>
        <v>9.6586168718734142E-2</v>
      </c>
      <c r="AZ96" s="56">
        <v>0</v>
      </c>
      <c r="BA96" s="57">
        <v>8.0000753202569816E-2</v>
      </c>
      <c r="BB96" s="55">
        <v>0</v>
      </c>
      <c r="BC96" s="55">
        <v>3367846.91</v>
      </c>
      <c r="BD96" s="56">
        <v>269444</v>
      </c>
      <c r="BE96" s="56">
        <v>0</v>
      </c>
      <c r="BF96" s="56">
        <v>771471.37</v>
      </c>
      <c r="BG96" s="56">
        <v>348823.4325</v>
      </c>
      <c r="BH96" s="56">
        <v>0</v>
      </c>
      <c r="BI96" s="56">
        <v>0</v>
      </c>
      <c r="BJ96" s="56">
        <f t="shared" si="30"/>
        <v>0</v>
      </c>
      <c r="BK96" s="56">
        <v>0</v>
      </c>
      <c r="BL96" s="56">
        <v>2931</v>
      </c>
      <c r="BM96" s="56">
        <v>912</v>
      </c>
      <c r="BN96" s="55">
        <v>5</v>
      </c>
      <c r="BO96" s="55">
        <v>-2</v>
      </c>
      <c r="BP96" s="55">
        <v>-11</v>
      </c>
      <c r="BQ96" s="55">
        <v>-33</v>
      </c>
      <c r="BR96" s="55">
        <v>-90</v>
      </c>
      <c r="BS96" s="55">
        <v>-282</v>
      </c>
      <c r="BT96" s="55">
        <v>1</v>
      </c>
      <c r="BU96" s="55">
        <v>-1</v>
      </c>
      <c r="BV96" s="55">
        <v>0</v>
      </c>
      <c r="BW96" s="55">
        <v>-586</v>
      </c>
      <c r="BX96" s="55">
        <v>-2</v>
      </c>
      <c r="BY96" s="55">
        <v>2842</v>
      </c>
      <c r="BZ96" s="55">
        <v>2</v>
      </c>
      <c r="CA96" s="55">
        <v>2</v>
      </c>
      <c r="CB96" s="55">
        <v>129</v>
      </c>
      <c r="CC96" s="55">
        <v>46</v>
      </c>
      <c r="CD96" s="55">
        <v>399</v>
      </c>
      <c r="CE96" s="55">
        <v>2</v>
      </c>
      <c r="CF96" s="55">
        <v>8</v>
      </c>
    </row>
    <row r="97" spans="1:84" s="59" customFormat="1" ht="15.65" customHeight="1" x14ac:dyDescent="0.35">
      <c r="A97" s="39">
        <v>10</v>
      </c>
      <c r="B97" s="40" t="s">
        <v>283</v>
      </c>
      <c r="C97" s="53" t="s">
        <v>284</v>
      </c>
      <c r="D97" s="38" t="s">
        <v>285</v>
      </c>
      <c r="E97" s="38" t="s">
        <v>101</v>
      </c>
      <c r="F97" s="38" t="s">
        <v>281</v>
      </c>
      <c r="G97" s="55">
        <v>59701885.899999999</v>
      </c>
      <c r="H97" s="55">
        <v>0</v>
      </c>
      <c r="I97" s="55">
        <v>69125.41</v>
      </c>
      <c r="J97" s="55">
        <v>0</v>
      </c>
      <c r="K97" s="56">
        <v>104524.53</v>
      </c>
      <c r="L97" s="56">
        <v>59875535.840000004</v>
      </c>
      <c r="M97" s="56">
        <v>0</v>
      </c>
      <c r="N97" s="55">
        <v>22673330.039999999</v>
      </c>
      <c r="O97" s="55">
        <v>2117761.66</v>
      </c>
      <c r="P97" s="67">
        <v>13223853.859999999</v>
      </c>
      <c r="Q97" s="55">
        <v>15121.38</v>
      </c>
      <c r="R97" s="55">
        <v>2161057.52</v>
      </c>
      <c r="S97" s="55">
        <v>10411107.59</v>
      </c>
      <c r="T97" s="55">
        <v>3562659.78</v>
      </c>
      <c r="U97" s="55">
        <v>0</v>
      </c>
      <c r="V97" s="55">
        <v>183203.36</v>
      </c>
      <c r="W97" s="55">
        <v>2016698.71</v>
      </c>
      <c r="X97" s="56">
        <v>3203022.48</v>
      </c>
      <c r="Y97" s="56">
        <v>59567816.380000003</v>
      </c>
      <c r="Z97" s="57">
        <v>5.2489430991324353E-2</v>
      </c>
      <c r="AA97" s="56">
        <v>2888675.48</v>
      </c>
      <c r="AB97" s="56">
        <v>0</v>
      </c>
      <c r="AC97" s="56">
        <v>0</v>
      </c>
      <c r="AD97" s="56">
        <v>104524.53</v>
      </c>
      <c r="AE97" s="56">
        <v>0</v>
      </c>
      <c r="AF97" s="56">
        <f t="shared" si="28"/>
        <v>104524.53</v>
      </c>
      <c r="AG97" s="56">
        <v>1446915.59</v>
      </c>
      <c r="AH97" s="55">
        <v>113005.08</v>
      </c>
      <c r="AI97" s="55">
        <v>349783.46</v>
      </c>
      <c r="AJ97" s="56">
        <v>0</v>
      </c>
      <c r="AK97" s="55">
        <v>167420.29</v>
      </c>
      <c r="AL97" s="55">
        <v>39919.18</v>
      </c>
      <c r="AM97" s="55">
        <v>105708.76</v>
      </c>
      <c r="AN97" s="55">
        <v>9500</v>
      </c>
      <c r="AO97" s="55">
        <v>3000</v>
      </c>
      <c r="AP97" s="55">
        <v>89901.39</v>
      </c>
      <c r="AQ97" s="55">
        <v>103082.99</v>
      </c>
      <c r="AR97" s="55">
        <v>36668.39</v>
      </c>
      <c r="AS97" s="55">
        <v>2055</v>
      </c>
      <c r="AT97" s="55">
        <v>0</v>
      </c>
      <c r="AU97" s="55">
        <v>21790.68</v>
      </c>
      <c r="AV97" s="55">
        <v>99426.880000000005</v>
      </c>
      <c r="AW97" s="55">
        <v>2588177.69</v>
      </c>
      <c r="AX97" s="55">
        <v>0</v>
      </c>
      <c r="AY97" s="57">
        <f t="shared" si="29"/>
        <v>0</v>
      </c>
      <c r="AZ97" s="56">
        <v>1016.43</v>
      </c>
      <c r="BA97" s="57">
        <v>4.8384995489732095E-2</v>
      </c>
      <c r="BB97" s="55">
        <v>2446073.96</v>
      </c>
      <c r="BC97" s="55">
        <v>687644.06</v>
      </c>
      <c r="BD97" s="56">
        <v>269444</v>
      </c>
      <c r="BE97" s="56">
        <v>0</v>
      </c>
      <c r="BF97" s="56">
        <v>1134263.72</v>
      </c>
      <c r="BG97" s="56">
        <v>487219.297499999</v>
      </c>
      <c r="BH97" s="56">
        <v>0</v>
      </c>
      <c r="BI97" s="56">
        <v>0</v>
      </c>
      <c r="BJ97" s="56">
        <f t="shared" si="30"/>
        <v>0</v>
      </c>
      <c r="BK97" s="56">
        <v>0</v>
      </c>
      <c r="BL97" s="56">
        <v>3990</v>
      </c>
      <c r="BM97" s="56">
        <v>1451</v>
      </c>
      <c r="BN97" s="55">
        <v>86</v>
      </c>
      <c r="BO97" s="55">
        <v>0</v>
      </c>
      <c r="BP97" s="55">
        <v>-17</v>
      </c>
      <c r="BQ97" s="55">
        <v>-107</v>
      </c>
      <c r="BR97" s="55">
        <v>-297</v>
      </c>
      <c r="BS97" s="55">
        <v>-621</v>
      </c>
      <c r="BT97" s="55">
        <v>0</v>
      </c>
      <c r="BU97" s="55">
        <v>-5</v>
      </c>
      <c r="BV97" s="55">
        <v>1111</v>
      </c>
      <c r="BW97" s="55">
        <v>-1683</v>
      </c>
      <c r="BX97" s="55">
        <v>-4</v>
      </c>
      <c r="BY97" s="55">
        <v>3904</v>
      </c>
      <c r="BZ97" s="55">
        <v>159</v>
      </c>
      <c r="CA97" s="55">
        <v>212</v>
      </c>
      <c r="CB97" s="55">
        <v>278</v>
      </c>
      <c r="CC97" s="55">
        <v>77</v>
      </c>
      <c r="CD97" s="55">
        <v>444</v>
      </c>
      <c r="CE97" s="55">
        <v>81</v>
      </c>
      <c r="CF97" s="55">
        <v>3</v>
      </c>
    </row>
    <row r="98" spans="1:84" s="46" customFormat="1" ht="15.65" customHeight="1" x14ac:dyDescent="0.35">
      <c r="A98" s="39">
        <v>10</v>
      </c>
      <c r="B98" s="40" t="s">
        <v>288</v>
      </c>
      <c r="C98" s="53" t="s">
        <v>289</v>
      </c>
      <c r="D98" s="38" t="s">
        <v>290</v>
      </c>
      <c r="E98" s="38" t="s">
        <v>286</v>
      </c>
      <c r="F98" s="38" t="s">
        <v>287</v>
      </c>
      <c r="G98" s="55">
        <v>18520158.52</v>
      </c>
      <c r="H98" s="55">
        <v>0</v>
      </c>
      <c r="I98" s="55">
        <v>0</v>
      </c>
      <c r="J98" s="55">
        <v>0</v>
      </c>
      <c r="K98" s="56">
        <v>0</v>
      </c>
      <c r="L98" s="56">
        <v>18520158.52</v>
      </c>
      <c r="M98" s="56">
        <v>0</v>
      </c>
      <c r="N98" s="55">
        <v>642486.1</v>
      </c>
      <c r="O98" s="55">
        <v>1088274.6499999999</v>
      </c>
      <c r="P98" s="67">
        <v>4789659.9400000004</v>
      </c>
      <c r="Q98" s="55">
        <v>13902.63</v>
      </c>
      <c r="R98" s="55">
        <v>756769.38</v>
      </c>
      <c r="S98" s="55">
        <v>7094150.0199999996</v>
      </c>
      <c r="T98" s="55">
        <v>1867402.35</v>
      </c>
      <c r="U98" s="55">
        <v>0</v>
      </c>
      <c r="V98" s="55">
        <v>11.25</v>
      </c>
      <c r="W98" s="55">
        <v>375459.06</v>
      </c>
      <c r="X98" s="56">
        <v>1851074.34</v>
      </c>
      <c r="Y98" s="56">
        <v>18479189.719999999</v>
      </c>
      <c r="Z98" s="57">
        <v>6.4818821000026741E-2</v>
      </c>
      <c r="AA98" s="56">
        <v>1828408.86</v>
      </c>
      <c r="AB98" s="56">
        <v>0</v>
      </c>
      <c r="AC98" s="56">
        <v>0</v>
      </c>
      <c r="AD98" s="56">
        <v>0</v>
      </c>
      <c r="AE98" s="56">
        <v>0</v>
      </c>
      <c r="AF98" s="56">
        <f t="shared" si="28"/>
        <v>0</v>
      </c>
      <c r="AG98" s="56">
        <v>1061346.43</v>
      </c>
      <c r="AH98" s="55">
        <v>97814.47</v>
      </c>
      <c r="AI98" s="55">
        <v>271086.24</v>
      </c>
      <c r="AJ98" s="56">
        <v>0</v>
      </c>
      <c r="AK98" s="55">
        <v>26810.05</v>
      </c>
      <c r="AL98" s="55">
        <v>30094.36</v>
      </c>
      <c r="AM98" s="55">
        <v>68241.58</v>
      </c>
      <c r="AN98" s="55">
        <v>7900</v>
      </c>
      <c r="AO98" s="55">
        <v>4869.34</v>
      </c>
      <c r="AP98" s="55">
        <v>0</v>
      </c>
      <c r="AQ98" s="55">
        <v>37007.22</v>
      </c>
      <c r="AR98" s="55">
        <v>14050.25</v>
      </c>
      <c r="AS98" s="55">
        <v>1650</v>
      </c>
      <c r="AT98" s="55">
        <v>7724.1</v>
      </c>
      <c r="AU98" s="55">
        <v>5515.36</v>
      </c>
      <c r="AV98" s="55">
        <v>61664</v>
      </c>
      <c r="AW98" s="55">
        <v>1695773.4</v>
      </c>
      <c r="AX98" s="55">
        <v>0</v>
      </c>
      <c r="AY98" s="57">
        <f t="shared" si="29"/>
        <v>0</v>
      </c>
      <c r="AZ98" s="56">
        <v>0</v>
      </c>
      <c r="BA98" s="57">
        <v>9.8725335316406357E-2</v>
      </c>
      <c r="BB98" s="55">
        <v>355046.42</v>
      </c>
      <c r="BC98" s="55">
        <v>845408.42</v>
      </c>
      <c r="BD98" s="56">
        <v>269444</v>
      </c>
      <c r="BE98" s="56">
        <v>0</v>
      </c>
      <c r="BF98" s="56">
        <v>540946.549999999</v>
      </c>
      <c r="BG98" s="56">
        <v>117003.19999999899</v>
      </c>
      <c r="BH98" s="56">
        <v>0</v>
      </c>
      <c r="BI98" s="56">
        <v>0</v>
      </c>
      <c r="BJ98" s="56">
        <f t="shared" si="30"/>
        <v>0</v>
      </c>
      <c r="BK98" s="56">
        <v>0</v>
      </c>
      <c r="BL98" s="56">
        <v>1874</v>
      </c>
      <c r="BM98" s="56">
        <v>778</v>
      </c>
      <c r="BN98" s="55">
        <v>63</v>
      </c>
      <c r="BO98" s="55">
        <v>0</v>
      </c>
      <c r="BP98" s="55">
        <v>-16</v>
      </c>
      <c r="BQ98" s="55">
        <v>-36</v>
      </c>
      <c r="BR98" s="55">
        <v>-138</v>
      </c>
      <c r="BS98" s="55">
        <v>-208</v>
      </c>
      <c r="BT98" s="55">
        <v>0</v>
      </c>
      <c r="BU98" s="55">
        <v>0</v>
      </c>
      <c r="BV98" s="55">
        <v>141</v>
      </c>
      <c r="BW98" s="55">
        <v>-602</v>
      </c>
      <c r="BX98" s="55">
        <v>-3</v>
      </c>
      <c r="BY98" s="55">
        <v>1853</v>
      </c>
      <c r="BZ98" s="55">
        <v>16</v>
      </c>
      <c r="CA98" s="55">
        <v>13</v>
      </c>
      <c r="CB98" s="55">
        <v>208</v>
      </c>
      <c r="CC98" s="55">
        <v>58</v>
      </c>
      <c r="CD98" s="55">
        <v>234</v>
      </c>
      <c r="CE98" s="55">
        <v>4</v>
      </c>
      <c r="CF98" s="55">
        <v>8</v>
      </c>
    </row>
    <row r="99" spans="1:84" s="46" customFormat="1" ht="15.65" customHeight="1" x14ac:dyDescent="0.35">
      <c r="A99" s="39">
        <v>10</v>
      </c>
      <c r="B99" s="40" t="s">
        <v>291</v>
      </c>
      <c r="C99" s="53" t="s">
        <v>292</v>
      </c>
      <c r="D99" s="38" t="s">
        <v>282</v>
      </c>
      <c r="E99" s="38" t="s">
        <v>115</v>
      </c>
      <c r="F99" s="38" t="s">
        <v>281</v>
      </c>
      <c r="G99" s="55">
        <v>31211901.52</v>
      </c>
      <c r="H99" s="55">
        <v>722.57</v>
      </c>
      <c r="I99" s="55">
        <v>378468.79</v>
      </c>
      <c r="J99" s="55">
        <v>0</v>
      </c>
      <c r="K99" s="56">
        <v>0</v>
      </c>
      <c r="L99" s="56">
        <v>31591092.879999999</v>
      </c>
      <c r="M99" s="56">
        <v>0</v>
      </c>
      <c r="N99" s="55">
        <v>5688484.0899999999</v>
      </c>
      <c r="O99" s="55">
        <v>1025407.6</v>
      </c>
      <c r="P99" s="67">
        <v>7536613.4299999997</v>
      </c>
      <c r="Q99" s="55">
        <v>15521.26</v>
      </c>
      <c r="R99" s="55">
        <v>1335606.98</v>
      </c>
      <c r="S99" s="55">
        <v>8413704.4499999993</v>
      </c>
      <c r="T99" s="55">
        <v>3567468.66</v>
      </c>
      <c r="U99" s="55">
        <v>0</v>
      </c>
      <c r="V99" s="55">
        <v>110119.06</v>
      </c>
      <c r="W99" s="55">
        <v>725907.91</v>
      </c>
      <c r="X99" s="56">
        <v>2538225.31</v>
      </c>
      <c r="Y99" s="56">
        <v>30957058.75</v>
      </c>
      <c r="Z99" s="57">
        <v>8.3483258968759452E-2</v>
      </c>
      <c r="AA99" s="56">
        <v>2491858.33</v>
      </c>
      <c r="AB99" s="56">
        <v>0</v>
      </c>
      <c r="AC99" s="56">
        <v>0</v>
      </c>
      <c r="AD99" s="56">
        <v>0</v>
      </c>
      <c r="AE99" s="56">
        <v>0</v>
      </c>
      <c r="AF99" s="56">
        <f t="shared" si="28"/>
        <v>0</v>
      </c>
      <c r="AG99" s="56">
        <v>1302481.8899999999</v>
      </c>
      <c r="AH99" s="55">
        <v>96255.92</v>
      </c>
      <c r="AI99" s="55">
        <v>406523.3</v>
      </c>
      <c r="AJ99" s="56">
        <v>0</v>
      </c>
      <c r="AK99" s="55">
        <v>68235.66</v>
      </c>
      <c r="AL99" s="55">
        <v>17583.150000000001</v>
      </c>
      <c r="AM99" s="55">
        <v>80582.83</v>
      </c>
      <c r="AN99" s="55">
        <v>9500</v>
      </c>
      <c r="AO99" s="55">
        <v>4000</v>
      </c>
      <c r="AP99" s="55">
        <v>120291.24</v>
      </c>
      <c r="AQ99" s="55">
        <v>52237.72</v>
      </c>
      <c r="AR99" s="55">
        <v>12303.68</v>
      </c>
      <c r="AS99" s="55">
        <v>0</v>
      </c>
      <c r="AT99" s="55">
        <v>13191.9</v>
      </c>
      <c r="AU99" s="55">
        <v>1159.23</v>
      </c>
      <c r="AV99" s="55">
        <v>43123.040000000001</v>
      </c>
      <c r="AW99" s="55">
        <v>2227469.56</v>
      </c>
      <c r="AX99" s="55">
        <v>0</v>
      </c>
      <c r="AY99" s="57">
        <f t="shared" si="29"/>
        <v>0</v>
      </c>
      <c r="AZ99" s="56">
        <v>0</v>
      </c>
      <c r="BA99" s="57">
        <v>7.983679970293589E-2</v>
      </c>
      <c r="BB99" s="55">
        <v>0</v>
      </c>
      <c r="BC99" s="55">
        <v>2605731.58</v>
      </c>
      <c r="BD99" s="56">
        <v>269444</v>
      </c>
      <c r="BE99" s="56">
        <v>0</v>
      </c>
      <c r="BF99" s="56">
        <v>386215.36</v>
      </c>
      <c r="BG99" s="56">
        <v>0</v>
      </c>
      <c r="BH99" s="56">
        <v>0</v>
      </c>
      <c r="BI99" s="56">
        <v>0</v>
      </c>
      <c r="BJ99" s="56">
        <f t="shared" si="30"/>
        <v>0</v>
      </c>
      <c r="BK99" s="56">
        <v>0</v>
      </c>
      <c r="BL99" s="56">
        <v>3287</v>
      </c>
      <c r="BM99" s="56">
        <v>1312</v>
      </c>
      <c r="BN99" s="55">
        <v>19</v>
      </c>
      <c r="BO99" s="55">
        <v>-14</v>
      </c>
      <c r="BP99" s="55">
        <v>-16</v>
      </c>
      <c r="BQ99" s="55">
        <v>-54</v>
      </c>
      <c r="BR99" s="55">
        <v>-163</v>
      </c>
      <c r="BS99" s="55">
        <v>-311</v>
      </c>
      <c r="BT99" s="55">
        <v>0</v>
      </c>
      <c r="BU99" s="55">
        <v>0</v>
      </c>
      <c r="BV99" s="55">
        <v>69</v>
      </c>
      <c r="BW99" s="55">
        <v>-647</v>
      </c>
      <c r="BX99" s="55">
        <v>0</v>
      </c>
      <c r="BY99" s="55">
        <v>3482</v>
      </c>
      <c r="BZ99" s="55">
        <v>6</v>
      </c>
      <c r="CA99" s="55">
        <v>22</v>
      </c>
      <c r="CB99" s="55">
        <v>199</v>
      </c>
      <c r="CC99" s="55">
        <v>71</v>
      </c>
      <c r="CD99" s="55">
        <v>362</v>
      </c>
      <c r="CE99" s="55">
        <v>4</v>
      </c>
      <c r="CF99" s="55">
        <v>9</v>
      </c>
    </row>
    <row r="100" spans="1:84" s="46" customFormat="1" ht="15.65" customHeight="1" x14ac:dyDescent="0.35">
      <c r="A100" s="35">
        <v>10</v>
      </c>
      <c r="B100" s="43" t="s">
        <v>464</v>
      </c>
      <c r="C100" s="53" t="s">
        <v>88</v>
      </c>
      <c r="D100" s="38" t="s">
        <v>282</v>
      </c>
      <c r="E100" s="38" t="s">
        <v>115</v>
      </c>
      <c r="F100" s="38" t="s">
        <v>281</v>
      </c>
      <c r="G100" s="55">
        <v>40072213.770000003</v>
      </c>
      <c r="H100" s="55">
        <v>109790.74</v>
      </c>
      <c r="I100" s="55">
        <v>769824.95000000007</v>
      </c>
      <c r="J100" s="55">
        <v>0</v>
      </c>
      <c r="K100" s="56">
        <v>87496.41</v>
      </c>
      <c r="L100" s="56">
        <v>41039325.869999997</v>
      </c>
      <c r="M100" s="56">
        <v>0</v>
      </c>
      <c r="N100" s="55">
        <v>8142772.1799999997</v>
      </c>
      <c r="O100" s="55">
        <v>1700047.84</v>
      </c>
      <c r="P100" s="67">
        <v>9446692.3499999996</v>
      </c>
      <c r="Q100" s="55">
        <v>117573.97</v>
      </c>
      <c r="R100" s="55">
        <v>1655435.89</v>
      </c>
      <c r="S100" s="55">
        <v>10931938.68</v>
      </c>
      <c r="T100" s="55">
        <v>4450320.4800000004</v>
      </c>
      <c r="U100" s="55">
        <v>0</v>
      </c>
      <c r="V100" s="55">
        <v>109790.74</v>
      </c>
      <c r="W100" s="55">
        <v>943362.81</v>
      </c>
      <c r="X100" s="56">
        <v>3154048.89</v>
      </c>
      <c r="Y100" s="56">
        <v>40651983.829999998</v>
      </c>
      <c r="Z100" s="57">
        <v>3.5692577498045532E-2</v>
      </c>
      <c r="AA100" s="56">
        <v>3154048.89</v>
      </c>
      <c r="AB100" s="56">
        <v>0</v>
      </c>
      <c r="AC100" s="56">
        <v>0</v>
      </c>
      <c r="AD100" s="56">
        <v>0</v>
      </c>
      <c r="AE100" s="56">
        <v>348.05</v>
      </c>
      <c r="AF100" s="56">
        <f t="shared" si="28"/>
        <v>348.05</v>
      </c>
      <c r="AG100" s="56">
        <v>1612027.16</v>
      </c>
      <c r="AH100" s="55">
        <v>121245.75999999999</v>
      </c>
      <c r="AI100" s="55">
        <v>414527.78</v>
      </c>
      <c r="AJ100" s="56">
        <v>0</v>
      </c>
      <c r="AK100" s="55">
        <v>155011.97</v>
      </c>
      <c r="AL100" s="55">
        <v>21094.85</v>
      </c>
      <c r="AM100" s="55">
        <v>51500</v>
      </c>
      <c r="AN100" s="55">
        <v>17000</v>
      </c>
      <c r="AO100" s="55">
        <v>16000</v>
      </c>
      <c r="AP100" s="55">
        <v>97895.79</v>
      </c>
      <c r="AQ100" s="55">
        <v>59231.49</v>
      </c>
      <c r="AR100" s="55">
        <v>27299.81</v>
      </c>
      <c r="AS100" s="55">
        <v>0</v>
      </c>
      <c r="AT100" s="55">
        <v>13017.49</v>
      </c>
      <c r="AU100" s="55">
        <v>11467.27</v>
      </c>
      <c r="AV100" s="55">
        <v>77783.649999999994</v>
      </c>
      <c r="AW100" s="55">
        <v>2695103.02</v>
      </c>
      <c r="AX100" s="55">
        <v>0</v>
      </c>
      <c r="AY100" s="57">
        <f t="shared" si="29"/>
        <v>0</v>
      </c>
      <c r="AZ100" s="56">
        <v>0</v>
      </c>
      <c r="BA100" s="57">
        <v>7.870912518342757E-2</v>
      </c>
      <c r="BB100" s="55">
        <v>824111.76</v>
      </c>
      <c r="BC100" s="55">
        <v>610087.55000000005</v>
      </c>
      <c r="BD100" s="56">
        <v>266244.96000000002</v>
      </c>
      <c r="BE100" s="56">
        <v>0</v>
      </c>
      <c r="BF100" s="56">
        <v>991602.13</v>
      </c>
      <c r="BG100" s="56">
        <v>317826.375</v>
      </c>
      <c r="BH100" s="56">
        <v>0</v>
      </c>
      <c r="BI100" s="56">
        <v>0</v>
      </c>
      <c r="BJ100" s="56">
        <f t="shared" si="30"/>
        <v>0</v>
      </c>
      <c r="BK100" s="56">
        <v>0</v>
      </c>
      <c r="BL100" s="56">
        <v>3931</v>
      </c>
      <c r="BM100" s="56">
        <v>1501</v>
      </c>
      <c r="BN100" s="55">
        <v>98</v>
      </c>
      <c r="BO100" s="55">
        <v>333</v>
      </c>
      <c r="BP100" s="55">
        <v>-39</v>
      </c>
      <c r="BQ100" s="55">
        <v>-64</v>
      </c>
      <c r="BR100" s="55">
        <v>-184</v>
      </c>
      <c r="BS100" s="55">
        <v>-351</v>
      </c>
      <c r="BT100" s="55">
        <v>11</v>
      </c>
      <c r="BU100" s="55">
        <v>0</v>
      </c>
      <c r="BV100" s="55">
        <v>0</v>
      </c>
      <c r="BW100" s="55">
        <v>-863</v>
      </c>
      <c r="BX100" s="55">
        <v>0</v>
      </c>
      <c r="BY100" s="55">
        <v>4373</v>
      </c>
      <c r="BZ100" s="55">
        <v>1</v>
      </c>
      <c r="CA100" s="55">
        <v>26</v>
      </c>
      <c r="CB100" s="55">
        <v>272</v>
      </c>
      <c r="CC100" s="55">
        <v>75</v>
      </c>
      <c r="CD100" s="55">
        <v>506</v>
      </c>
      <c r="CE100" s="55">
        <v>0</v>
      </c>
      <c r="CF100" s="55">
        <v>5</v>
      </c>
    </row>
    <row r="101" spans="1:84" s="46" customFormat="1" ht="15.65" customHeight="1" x14ac:dyDescent="0.35">
      <c r="A101" s="35">
        <v>10</v>
      </c>
      <c r="B101" s="47" t="s">
        <v>295</v>
      </c>
      <c r="C101" s="53" t="s">
        <v>211</v>
      </c>
      <c r="D101" s="38" t="s">
        <v>296</v>
      </c>
      <c r="E101" s="38" t="s">
        <v>115</v>
      </c>
      <c r="F101" s="38" t="s">
        <v>281</v>
      </c>
      <c r="G101" s="55">
        <v>13994055.789999999</v>
      </c>
      <c r="H101" s="55">
        <v>0.04</v>
      </c>
      <c r="I101" s="55">
        <v>108160.22</v>
      </c>
      <c r="J101" s="55">
        <v>0</v>
      </c>
      <c r="K101" s="56">
        <v>0</v>
      </c>
      <c r="L101" s="56">
        <v>14102216.050000001</v>
      </c>
      <c r="M101" s="56">
        <v>0</v>
      </c>
      <c r="N101" s="55">
        <v>3376360.03</v>
      </c>
      <c r="O101" s="55">
        <v>497632.91</v>
      </c>
      <c r="P101" s="67">
        <v>3649006.61</v>
      </c>
      <c r="Q101" s="55">
        <v>0</v>
      </c>
      <c r="R101" s="55">
        <v>362779.71</v>
      </c>
      <c r="S101" s="55">
        <v>3670628.1</v>
      </c>
      <c r="T101" s="55">
        <v>1119275.44</v>
      </c>
      <c r="U101" s="55">
        <v>0</v>
      </c>
      <c r="V101" s="55">
        <v>0</v>
      </c>
      <c r="W101" s="55">
        <v>416683.32</v>
      </c>
      <c r="X101" s="56">
        <v>1034252.05</v>
      </c>
      <c r="Y101" s="56">
        <v>14126618.17</v>
      </c>
      <c r="Z101" s="57">
        <v>1.6060331095592177E-2</v>
      </c>
      <c r="AA101" s="56">
        <v>1031292.87</v>
      </c>
      <c r="AB101" s="56">
        <v>0</v>
      </c>
      <c r="AC101" s="56">
        <v>0</v>
      </c>
      <c r="AD101" s="56">
        <v>0</v>
      </c>
      <c r="AE101" s="56">
        <v>0</v>
      </c>
      <c r="AF101" s="56">
        <f t="shared" si="28"/>
        <v>0</v>
      </c>
      <c r="AG101" s="56">
        <v>302936.19</v>
      </c>
      <c r="AH101" s="55">
        <v>24180.43</v>
      </c>
      <c r="AI101" s="55">
        <v>71900.2</v>
      </c>
      <c r="AJ101" s="56">
        <v>0</v>
      </c>
      <c r="AK101" s="55">
        <v>61872.84</v>
      </c>
      <c r="AL101" s="55">
        <v>34378.04</v>
      </c>
      <c r="AM101" s="55">
        <v>80310.720000000001</v>
      </c>
      <c r="AN101" s="55">
        <v>9500</v>
      </c>
      <c r="AO101" s="55">
        <v>5002.62</v>
      </c>
      <c r="AP101" s="55">
        <v>43480.95</v>
      </c>
      <c r="AQ101" s="55">
        <v>35441.839999999997</v>
      </c>
      <c r="AR101" s="55">
        <v>17156.32</v>
      </c>
      <c r="AS101" s="55">
        <v>0</v>
      </c>
      <c r="AT101" s="55">
        <v>11765.62</v>
      </c>
      <c r="AU101" s="55">
        <v>24437.33</v>
      </c>
      <c r="AV101" s="55">
        <v>61986.1</v>
      </c>
      <c r="AW101" s="55">
        <v>784349.2</v>
      </c>
      <c r="AX101" s="55">
        <v>0</v>
      </c>
      <c r="AY101" s="57">
        <f t="shared" si="29"/>
        <v>0</v>
      </c>
      <c r="AZ101" s="56">
        <v>0</v>
      </c>
      <c r="BA101" s="57">
        <v>7.3695066353597835E-2</v>
      </c>
      <c r="BB101" s="55">
        <v>114990.75</v>
      </c>
      <c r="BC101" s="55">
        <v>109758.42</v>
      </c>
      <c r="BD101" s="56">
        <v>269444</v>
      </c>
      <c r="BE101" s="56">
        <v>0</v>
      </c>
      <c r="BF101" s="56">
        <v>667626.49</v>
      </c>
      <c r="BG101" s="56">
        <v>471539.19000000099</v>
      </c>
      <c r="BH101" s="56">
        <v>0</v>
      </c>
      <c r="BI101" s="56">
        <v>0</v>
      </c>
      <c r="BJ101" s="56">
        <f t="shared" si="30"/>
        <v>0</v>
      </c>
      <c r="BK101" s="56">
        <v>0</v>
      </c>
      <c r="BL101" s="56">
        <v>1304</v>
      </c>
      <c r="BM101" s="56">
        <v>286</v>
      </c>
      <c r="BN101" s="55">
        <v>6</v>
      </c>
      <c r="BO101" s="55">
        <v>-1</v>
      </c>
      <c r="BP101" s="55">
        <v>-6</v>
      </c>
      <c r="BQ101" s="55">
        <v>-24</v>
      </c>
      <c r="BR101" s="55">
        <v>-25</v>
      </c>
      <c r="BS101" s="55">
        <v>-110</v>
      </c>
      <c r="BT101" s="55">
        <v>7</v>
      </c>
      <c r="BU101" s="55">
        <v>-1</v>
      </c>
      <c r="BV101" s="55">
        <v>7</v>
      </c>
      <c r="BW101" s="55">
        <v>-286</v>
      </c>
      <c r="BX101" s="55">
        <v>-1</v>
      </c>
      <c r="BY101" s="55">
        <v>1156</v>
      </c>
      <c r="BZ101" s="55">
        <v>1</v>
      </c>
      <c r="CA101" s="55">
        <v>7</v>
      </c>
      <c r="CB101" s="55">
        <v>103</v>
      </c>
      <c r="CC101" s="55">
        <v>33</v>
      </c>
      <c r="CD101" s="55">
        <v>149</v>
      </c>
      <c r="CE101" s="55">
        <v>26</v>
      </c>
      <c r="CF101" s="55">
        <v>0</v>
      </c>
    </row>
    <row r="102" spans="1:84" s="46" customFormat="1" ht="15.65" customHeight="1" x14ac:dyDescent="0.35">
      <c r="A102" s="35">
        <v>10</v>
      </c>
      <c r="B102" s="47" t="s">
        <v>297</v>
      </c>
      <c r="C102" s="53" t="s">
        <v>298</v>
      </c>
      <c r="D102" s="38" t="s">
        <v>299</v>
      </c>
      <c r="E102" s="38" t="s">
        <v>115</v>
      </c>
      <c r="F102" s="38" t="s">
        <v>287</v>
      </c>
      <c r="G102" s="55">
        <v>23190849.710000001</v>
      </c>
      <c r="H102" s="55">
        <v>0</v>
      </c>
      <c r="I102" s="55">
        <v>794355.72</v>
      </c>
      <c r="J102" s="55">
        <v>0</v>
      </c>
      <c r="K102" s="56">
        <v>0</v>
      </c>
      <c r="L102" s="56">
        <v>23985205.43</v>
      </c>
      <c r="M102" s="56">
        <v>0</v>
      </c>
      <c r="N102" s="55">
        <v>3953553.25</v>
      </c>
      <c r="O102" s="55">
        <v>949418.34</v>
      </c>
      <c r="P102" s="67">
        <v>6189500.1900000004</v>
      </c>
      <c r="Q102" s="55">
        <v>0</v>
      </c>
      <c r="R102" s="55">
        <v>789375.99</v>
      </c>
      <c r="S102" s="55">
        <v>6787613.96</v>
      </c>
      <c r="T102" s="55">
        <v>2367621.9</v>
      </c>
      <c r="U102" s="55">
        <v>0</v>
      </c>
      <c r="V102" s="55">
        <v>76199.009999999995</v>
      </c>
      <c r="W102" s="55">
        <v>1030539.66</v>
      </c>
      <c r="X102" s="56">
        <v>2032618.06</v>
      </c>
      <c r="Y102" s="56">
        <v>24176440.359999999</v>
      </c>
      <c r="Z102" s="57">
        <v>4.6034861307373803E-2</v>
      </c>
      <c r="AA102" s="56">
        <v>2001215.75</v>
      </c>
      <c r="AB102" s="56">
        <v>0</v>
      </c>
      <c r="AC102" s="56">
        <v>0</v>
      </c>
      <c r="AD102" s="56">
        <v>0</v>
      </c>
      <c r="AE102" s="56">
        <v>0</v>
      </c>
      <c r="AF102" s="56">
        <f t="shared" si="28"/>
        <v>0</v>
      </c>
      <c r="AG102" s="56">
        <v>955756.91</v>
      </c>
      <c r="AH102" s="55">
        <v>65232.4</v>
      </c>
      <c r="AI102" s="55">
        <v>281537.88</v>
      </c>
      <c r="AJ102" s="56">
        <v>0</v>
      </c>
      <c r="AK102" s="55">
        <v>71230.53</v>
      </c>
      <c r="AL102" s="55">
        <v>37739.5</v>
      </c>
      <c r="AM102" s="55">
        <v>98046.32</v>
      </c>
      <c r="AN102" s="55">
        <v>9500</v>
      </c>
      <c r="AO102" s="55">
        <v>1071</v>
      </c>
      <c r="AP102" s="55">
        <v>27239.56</v>
      </c>
      <c r="AQ102" s="55">
        <v>55637.87</v>
      </c>
      <c r="AR102" s="55">
        <v>30791.61</v>
      </c>
      <c r="AS102" s="55">
        <v>1860</v>
      </c>
      <c r="AT102" s="55">
        <v>21824.400000000001</v>
      </c>
      <c r="AU102" s="55">
        <v>25658.63</v>
      </c>
      <c r="AV102" s="55">
        <v>96661.67</v>
      </c>
      <c r="AW102" s="55">
        <v>1779788.28</v>
      </c>
      <c r="AX102" s="55">
        <v>0</v>
      </c>
      <c r="AY102" s="57">
        <f t="shared" si="29"/>
        <v>0</v>
      </c>
      <c r="AZ102" s="56">
        <v>0</v>
      </c>
      <c r="BA102" s="57">
        <v>8.629333444117257E-2</v>
      </c>
      <c r="BB102" s="55">
        <v>272996.58</v>
      </c>
      <c r="BC102" s="55">
        <v>794590.97</v>
      </c>
      <c r="BD102" s="56">
        <v>269444</v>
      </c>
      <c r="BE102" s="56">
        <v>0</v>
      </c>
      <c r="BF102" s="56">
        <v>648158.86</v>
      </c>
      <c r="BG102" s="56">
        <v>203211.79</v>
      </c>
      <c r="BH102" s="56">
        <v>0</v>
      </c>
      <c r="BI102" s="56">
        <v>0</v>
      </c>
      <c r="BJ102" s="56">
        <f t="shared" si="30"/>
        <v>0</v>
      </c>
      <c r="BK102" s="56">
        <v>0</v>
      </c>
      <c r="BL102" s="56">
        <v>2279</v>
      </c>
      <c r="BM102" s="56">
        <v>799</v>
      </c>
      <c r="BN102" s="55">
        <v>2</v>
      </c>
      <c r="BO102" s="55">
        <v>-2</v>
      </c>
      <c r="BP102" s="55">
        <v>-23</v>
      </c>
      <c r="BQ102" s="55">
        <v>-34</v>
      </c>
      <c r="BR102" s="55">
        <v>-144</v>
      </c>
      <c r="BS102" s="55">
        <v>-238</v>
      </c>
      <c r="BT102" s="55">
        <v>6</v>
      </c>
      <c r="BU102" s="55">
        <v>0</v>
      </c>
      <c r="BV102" s="55">
        <v>0</v>
      </c>
      <c r="BW102" s="55">
        <v>-487</v>
      </c>
      <c r="BX102" s="55">
        <v>0</v>
      </c>
      <c r="BY102" s="55">
        <v>2158</v>
      </c>
      <c r="BZ102" s="55">
        <v>5</v>
      </c>
      <c r="CA102" s="55">
        <v>4</v>
      </c>
      <c r="CB102" s="55">
        <v>165</v>
      </c>
      <c r="CC102" s="55">
        <v>45</v>
      </c>
      <c r="CD102" s="55">
        <v>185</v>
      </c>
      <c r="CE102" s="55">
        <v>0</v>
      </c>
      <c r="CF102" s="55">
        <v>9</v>
      </c>
    </row>
    <row r="103" spans="1:84" s="46" customFormat="1" ht="15.65" customHeight="1" x14ac:dyDescent="0.35">
      <c r="A103" s="35">
        <v>10</v>
      </c>
      <c r="B103" s="47" t="s">
        <v>554</v>
      </c>
      <c r="C103" s="62" t="s">
        <v>557</v>
      </c>
      <c r="D103" s="62" t="s">
        <v>294</v>
      </c>
      <c r="E103" s="62" t="s">
        <v>101</v>
      </c>
      <c r="F103" s="62" t="s">
        <v>281</v>
      </c>
      <c r="G103" s="55">
        <v>32279000.030000001</v>
      </c>
      <c r="H103" s="55">
        <v>15089.33</v>
      </c>
      <c r="I103" s="55">
        <v>1200692.49</v>
      </c>
      <c r="J103" s="55">
        <v>0</v>
      </c>
      <c r="K103" s="56">
        <v>0</v>
      </c>
      <c r="L103" s="56">
        <v>33494781.850000001</v>
      </c>
      <c r="M103" s="56">
        <v>0</v>
      </c>
      <c r="N103" s="55">
        <v>9638463.3200000003</v>
      </c>
      <c r="O103" s="55">
        <v>1352832.3</v>
      </c>
      <c r="P103" s="67">
        <v>7771954.6299999999</v>
      </c>
      <c r="Q103" s="55">
        <v>0</v>
      </c>
      <c r="R103" s="55">
        <v>797435.09</v>
      </c>
      <c r="S103" s="55">
        <v>6220949.8200000003</v>
      </c>
      <c r="T103" s="55">
        <v>2937218.83</v>
      </c>
      <c r="U103" s="55">
        <v>0</v>
      </c>
      <c r="V103" s="55">
        <v>155353.69</v>
      </c>
      <c r="W103" s="55">
        <v>1071254.8700000001</v>
      </c>
      <c r="X103" s="56">
        <v>2205540.14</v>
      </c>
      <c r="Y103" s="56">
        <v>32151002.690000001</v>
      </c>
      <c r="Z103" s="57">
        <v>0.13920766428448378</v>
      </c>
      <c r="AA103" s="56">
        <v>2193990.7000000002</v>
      </c>
      <c r="AB103" s="56">
        <v>0</v>
      </c>
      <c r="AC103" s="56">
        <v>0</v>
      </c>
      <c r="AD103" s="56">
        <v>0</v>
      </c>
      <c r="AE103" s="56">
        <v>0</v>
      </c>
      <c r="AF103" s="56">
        <f t="shared" si="28"/>
        <v>0</v>
      </c>
      <c r="AG103" s="56">
        <v>783038.06</v>
      </c>
      <c r="AH103" s="55">
        <v>65119.01</v>
      </c>
      <c r="AI103" s="55">
        <v>179645.72</v>
      </c>
      <c r="AJ103" s="56">
        <v>69456.78</v>
      </c>
      <c r="AK103" s="55">
        <v>135586.16</v>
      </c>
      <c r="AL103" s="55">
        <v>41021.480000000003</v>
      </c>
      <c r="AM103" s="55">
        <v>113892.12</v>
      </c>
      <c r="AN103" s="55">
        <v>12500</v>
      </c>
      <c r="AO103" s="55">
        <v>8937.5499999999993</v>
      </c>
      <c r="AP103" s="55">
        <v>65450.8</v>
      </c>
      <c r="AQ103" s="55">
        <v>56038.5</v>
      </c>
      <c r="AR103" s="55">
        <v>25810.16</v>
      </c>
      <c r="AS103" s="55">
        <v>0</v>
      </c>
      <c r="AT103" s="55">
        <v>4544.9799999999996</v>
      </c>
      <c r="AU103" s="55">
        <v>22140.880000000001</v>
      </c>
      <c r="AV103" s="55">
        <v>124519.4</v>
      </c>
      <c r="AW103" s="55">
        <v>1707701.6</v>
      </c>
      <c r="AX103" s="55">
        <v>0</v>
      </c>
      <c r="AY103" s="57">
        <f t="shared" si="29"/>
        <v>0</v>
      </c>
      <c r="AZ103" s="56">
        <v>0</v>
      </c>
      <c r="BA103" s="57">
        <v>6.7969599366799222E-2</v>
      </c>
      <c r="BB103" s="55">
        <v>622832.01</v>
      </c>
      <c r="BC103" s="55">
        <v>3872752.74</v>
      </c>
      <c r="BD103" s="56">
        <v>266244.15000000002</v>
      </c>
      <c r="BE103" s="56">
        <v>0</v>
      </c>
      <c r="BF103" s="56">
        <v>1269492.53</v>
      </c>
      <c r="BG103" s="56">
        <v>842567.13</v>
      </c>
      <c r="BH103" s="56">
        <v>0</v>
      </c>
      <c r="BI103" s="56">
        <v>0</v>
      </c>
      <c r="BJ103" s="56">
        <f t="shared" si="30"/>
        <v>0</v>
      </c>
      <c r="BK103" s="56">
        <v>0</v>
      </c>
      <c r="BL103" s="56">
        <v>2048</v>
      </c>
      <c r="BM103" s="56">
        <v>1200</v>
      </c>
      <c r="BN103" s="55">
        <v>0</v>
      </c>
      <c r="BO103" s="55">
        <v>0</v>
      </c>
      <c r="BP103" s="55">
        <v>-7</v>
      </c>
      <c r="BQ103" s="55">
        <v>-18</v>
      </c>
      <c r="BR103" s="55">
        <v>-174</v>
      </c>
      <c r="BS103" s="55">
        <v>-180</v>
      </c>
      <c r="BT103" s="55">
        <v>13</v>
      </c>
      <c r="BU103" s="55">
        <v>0</v>
      </c>
      <c r="BV103" s="55">
        <v>0</v>
      </c>
      <c r="BW103" s="55">
        <v>-292</v>
      </c>
      <c r="BX103" s="55">
        <v>0</v>
      </c>
      <c r="BY103" s="55">
        <v>2590</v>
      </c>
      <c r="BZ103" s="55">
        <v>10</v>
      </c>
      <c r="CA103" s="55">
        <v>13</v>
      </c>
      <c r="CB103" s="55">
        <v>190</v>
      </c>
      <c r="CC103" s="55">
        <v>24</v>
      </c>
      <c r="CD103" s="55">
        <v>65</v>
      </c>
      <c r="CE103" s="55">
        <v>5</v>
      </c>
      <c r="CF103" s="55">
        <v>8</v>
      </c>
    </row>
    <row r="104" spans="1:84" s="46" customFormat="1" ht="15.65" customHeight="1" x14ac:dyDescent="0.35">
      <c r="A104" s="35">
        <v>11</v>
      </c>
      <c r="B104" s="47" t="s">
        <v>465</v>
      </c>
      <c r="C104" s="53" t="s">
        <v>510</v>
      </c>
      <c r="D104" s="38" t="s">
        <v>458</v>
      </c>
      <c r="E104" s="38" t="s">
        <v>104</v>
      </c>
      <c r="F104" s="38" t="s">
        <v>300</v>
      </c>
      <c r="G104" s="55">
        <v>21622299.359999999</v>
      </c>
      <c r="H104" s="55">
        <v>0</v>
      </c>
      <c r="I104" s="55">
        <v>481207.83999999997</v>
      </c>
      <c r="J104" s="55">
        <v>0</v>
      </c>
      <c r="K104" s="56">
        <v>44755.11</v>
      </c>
      <c r="L104" s="56">
        <v>22148262.309999999</v>
      </c>
      <c r="M104" s="56">
        <v>0</v>
      </c>
      <c r="N104" s="55">
        <v>0</v>
      </c>
      <c r="O104" s="55">
        <v>1148313.94</v>
      </c>
      <c r="P104" s="67">
        <v>8848889.5099999998</v>
      </c>
      <c r="Q104" s="55">
        <v>0</v>
      </c>
      <c r="R104" s="55">
        <v>1681709.04</v>
      </c>
      <c r="S104" s="55">
        <v>5566008.9100000001</v>
      </c>
      <c r="T104" s="55">
        <v>2941228.86</v>
      </c>
      <c r="U104" s="55">
        <v>0</v>
      </c>
      <c r="V104" s="55">
        <v>0</v>
      </c>
      <c r="W104" s="55">
        <v>555836.93000000005</v>
      </c>
      <c r="X104" s="56">
        <v>1765355.99</v>
      </c>
      <c r="Y104" s="56">
        <v>22507343.18</v>
      </c>
      <c r="Z104" s="57">
        <v>4.5838146234971747E-2</v>
      </c>
      <c r="AA104" s="56">
        <v>1765355.99</v>
      </c>
      <c r="AB104" s="56">
        <v>0</v>
      </c>
      <c r="AC104" s="56">
        <v>0</v>
      </c>
      <c r="AD104" s="56">
        <v>0</v>
      </c>
      <c r="AE104" s="56">
        <v>0</v>
      </c>
      <c r="AF104" s="56">
        <f t="shared" si="28"/>
        <v>0</v>
      </c>
      <c r="AG104" s="56">
        <v>925582.53</v>
      </c>
      <c r="AH104" s="55">
        <v>70657.789999999994</v>
      </c>
      <c r="AI104" s="55">
        <v>190775.63</v>
      </c>
      <c r="AJ104" s="56">
        <v>0</v>
      </c>
      <c r="AK104" s="55">
        <v>81977.320000000007</v>
      </c>
      <c r="AL104" s="55">
        <v>3614</v>
      </c>
      <c r="AM104" s="55">
        <v>89933.84</v>
      </c>
      <c r="AN104" s="55">
        <v>8300</v>
      </c>
      <c r="AO104" s="55">
        <v>996</v>
      </c>
      <c r="AP104" s="55">
        <v>1562.58</v>
      </c>
      <c r="AQ104" s="55">
        <v>20762.16</v>
      </c>
      <c r="AR104" s="55">
        <v>26526.080000000002</v>
      </c>
      <c r="AS104" s="55">
        <v>3840</v>
      </c>
      <c r="AT104" s="55">
        <v>11359.16</v>
      </c>
      <c r="AU104" s="55">
        <v>37707.19</v>
      </c>
      <c r="AV104" s="55">
        <v>64585.49</v>
      </c>
      <c r="AW104" s="55">
        <v>1538179.77</v>
      </c>
      <c r="AX104" s="55">
        <v>0</v>
      </c>
      <c r="AY104" s="57">
        <f t="shared" si="29"/>
        <v>0</v>
      </c>
      <c r="AZ104" s="56">
        <v>177.88</v>
      </c>
      <c r="BA104" s="57">
        <v>8.1645155337447886E-2</v>
      </c>
      <c r="BB104" s="55">
        <v>394541.97</v>
      </c>
      <c r="BC104" s="55">
        <v>596584.15</v>
      </c>
      <c r="BD104" s="56">
        <v>266244.96000000002</v>
      </c>
      <c r="BE104" s="56">
        <v>0</v>
      </c>
      <c r="BF104" s="56">
        <v>389881.01</v>
      </c>
      <c r="BG104" s="56">
        <v>5336.0674999999501</v>
      </c>
      <c r="BH104" s="56">
        <v>0</v>
      </c>
      <c r="BI104" s="56">
        <v>0</v>
      </c>
      <c r="BJ104" s="56">
        <f t="shared" si="30"/>
        <v>0</v>
      </c>
      <c r="BK104" s="56">
        <v>0</v>
      </c>
      <c r="BL104" s="56">
        <v>2708</v>
      </c>
      <c r="BM104" s="56">
        <v>1060</v>
      </c>
      <c r="BN104" s="55">
        <v>0</v>
      </c>
      <c r="BO104" s="55">
        <v>0</v>
      </c>
      <c r="BP104" s="55">
        <v>-12</v>
      </c>
      <c r="BQ104" s="55">
        <v>-45</v>
      </c>
      <c r="BR104" s="55">
        <v>-138</v>
      </c>
      <c r="BS104" s="55">
        <v>-288</v>
      </c>
      <c r="BT104" s="55">
        <v>2</v>
      </c>
      <c r="BU104" s="55">
        <v>0</v>
      </c>
      <c r="BV104" s="55">
        <v>6</v>
      </c>
      <c r="BW104" s="55">
        <v>-563</v>
      </c>
      <c r="BX104" s="55">
        <v>0</v>
      </c>
      <c r="BY104" s="55">
        <v>2730</v>
      </c>
      <c r="BZ104" s="55">
        <v>25</v>
      </c>
      <c r="CA104" s="55">
        <v>9</v>
      </c>
      <c r="CB104" s="55">
        <v>124</v>
      </c>
      <c r="CC104" s="55">
        <v>28</v>
      </c>
      <c r="CD104" s="55">
        <v>253</v>
      </c>
      <c r="CE104" s="55">
        <v>158</v>
      </c>
      <c r="CF104" s="55">
        <v>0</v>
      </c>
    </row>
    <row r="105" spans="1:84" s="46" customFormat="1" ht="15.65" customHeight="1" x14ac:dyDescent="0.35">
      <c r="A105" s="35">
        <v>11</v>
      </c>
      <c r="B105" s="47" t="s">
        <v>302</v>
      </c>
      <c r="C105" s="53" t="s">
        <v>121</v>
      </c>
      <c r="D105" s="38" t="s">
        <v>303</v>
      </c>
      <c r="E105" s="38" t="s">
        <v>110</v>
      </c>
      <c r="F105" s="38" t="s">
        <v>300</v>
      </c>
      <c r="G105" s="55">
        <v>18591046.129999999</v>
      </c>
      <c r="H105" s="55">
        <v>0</v>
      </c>
      <c r="I105" s="55">
        <v>246809.37</v>
      </c>
      <c r="J105" s="55">
        <v>0</v>
      </c>
      <c r="K105" s="56">
        <v>0</v>
      </c>
      <c r="L105" s="56">
        <v>18837855.5</v>
      </c>
      <c r="M105" s="56">
        <v>0</v>
      </c>
      <c r="N105" s="55">
        <v>397405.32</v>
      </c>
      <c r="O105" s="55">
        <v>1239202.8999999999</v>
      </c>
      <c r="P105" s="67">
        <v>6950840.9199999999</v>
      </c>
      <c r="Q105" s="55">
        <v>0</v>
      </c>
      <c r="R105" s="55">
        <v>1743270.67</v>
      </c>
      <c r="S105" s="55">
        <v>4632063.37</v>
      </c>
      <c r="T105" s="55">
        <v>2387618.67</v>
      </c>
      <c r="U105" s="55">
        <v>0</v>
      </c>
      <c r="V105" s="55">
        <v>0</v>
      </c>
      <c r="W105" s="55">
        <v>326705.77</v>
      </c>
      <c r="X105" s="56">
        <v>1287420.7</v>
      </c>
      <c r="Y105" s="56">
        <v>18964528.32</v>
      </c>
      <c r="Z105" s="57">
        <v>1.1373411615541401E-2</v>
      </c>
      <c r="AA105" s="56">
        <v>1226734</v>
      </c>
      <c r="AB105" s="56">
        <v>326.51</v>
      </c>
      <c r="AC105" s="56">
        <v>4947.1000000000004</v>
      </c>
      <c r="AD105" s="56">
        <v>0</v>
      </c>
      <c r="AE105" s="56">
        <v>0</v>
      </c>
      <c r="AF105" s="56">
        <f t="shared" si="28"/>
        <v>0</v>
      </c>
      <c r="AG105" s="56">
        <v>501275.2</v>
      </c>
      <c r="AH105" s="55">
        <v>38530.910000000003</v>
      </c>
      <c r="AI105" s="55">
        <v>124903.13</v>
      </c>
      <c r="AJ105" s="56">
        <v>0</v>
      </c>
      <c r="AK105" s="55">
        <v>89913.11</v>
      </c>
      <c r="AL105" s="55">
        <v>13562.97</v>
      </c>
      <c r="AM105" s="55">
        <v>57389.73</v>
      </c>
      <c r="AN105" s="55">
        <v>8300</v>
      </c>
      <c r="AO105" s="55">
        <v>3000</v>
      </c>
      <c r="AP105" s="55">
        <v>0</v>
      </c>
      <c r="AQ105" s="55">
        <v>39098.199999999997</v>
      </c>
      <c r="AR105" s="55">
        <v>14444.41</v>
      </c>
      <c r="AS105" s="55">
        <v>390</v>
      </c>
      <c r="AT105" s="55">
        <v>9612</v>
      </c>
      <c r="AU105" s="55">
        <v>51741.760000000002</v>
      </c>
      <c r="AV105" s="55">
        <v>47199.729999999996</v>
      </c>
      <c r="AW105" s="55">
        <v>999361.15</v>
      </c>
      <c r="AX105" s="55">
        <v>0</v>
      </c>
      <c r="AY105" s="57">
        <f t="shared" si="29"/>
        <v>0</v>
      </c>
      <c r="AZ105" s="56">
        <v>0</v>
      </c>
      <c r="BA105" s="57">
        <v>6.5985209546131893E-2</v>
      </c>
      <c r="BB105" s="55">
        <v>171583.03</v>
      </c>
      <c r="BC105" s="55">
        <v>39860.589999999997</v>
      </c>
      <c r="BD105" s="56">
        <v>266245</v>
      </c>
      <c r="BE105" s="56">
        <v>0</v>
      </c>
      <c r="BF105" s="56">
        <v>268576.11</v>
      </c>
      <c r="BG105" s="56">
        <v>18735.8225000003</v>
      </c>
      <c r="BH105" s="56">
        <v>0</v>
      </c>
      <c r="BI105" s="56">
        <v>0</v>
      </c>
      <c r="BJ105" s="56">
        <f t="shared" si="30"/>
        <v>0</v>
      </c>
      <c r="BK105" s="56">
        <v>0</v>
      </c>
      <c r="BL105" s="56">
        <v>1956</v>
      </c>
      <c r="BM105" s="56">
        <v>847</v>
      </c>
      <c r="BN105" s="55">
        <v>0</v>
      </c>
      <c r="BO105" s="55">
        <v>0</v>
      </c>
      <c r="BP105" s="55">
        <v>-11</v>
      </c>
      <c r="BQ105" s="55">
        <v>-39</v>
      </c>
      <c r="BR105" s="55">
        <v>-87</v>
      </c>
      <c r="BS105" s="55">
        <v>-142</v>
      </c>
      <c r="BT105" s="55">
        <v>0</v>
      </c>
      <c r="BU105" s="55">
        <v>0</v>
      </c>
      <c r="BV105" s="55">
        <v>0</v>
      </c>
      <c r="BW105" s="55">
        <v>-404</v>
      </c>
      <c r="BX105" s="55">
        <v>-4</v>
      </c>
      <c r="BY105" s="55">
        <v>2116</v>
      </c>
      <c r="BZ105" s="55">
        <v>6</v>
      </c>
      <c r="CA105" s="55">
        <v>1</v>
      </c>
      <c r="CB105" s="55">
        <v>100</v>
      </c>
      <c r="CC105" s="55">
        <v>34</v>
      </c>
      <c r="CD105" s="55">
        <v>249</v>
      </c>
      <c r="CE105" s="55">
        <v>20</v>
      </c>
      <c r="CF105" s="55">
        <v>1</v>
      </c>
    </row>
    <row r="106" spans="1:84" s="46" customFormat="1" ht="15.65" customHeight="1" x14ac:dyDescent="0.35">
      <c r="A106" s="62">
        <v>11</v>
      </c>
      <c r="B106" s="33" t="s">
        <v>522</v>
      </c>
      <c r="C106" s="62" t="s">
        <v>158</v>
      </c>
      <c r="D106" s="62" t="s">
        <v>306</v>
      </c>
      <c r="E106" s="62" t="s">
        <v>101</v>
      </c>
      <c r="F106" s="62" t="s">
        <v>287</v>
      </c>
      <c r="G106" s="55">
        <v>56312621.100000001</v>
      </c>
      <c r="H106" s="55">
        <v>0</v>
      </c>
      <c r="I106" s="55">
        <v>1810293.34</v>
      </c>
      <c r="J106" s="55">
        <v>0</v>
      </c>
      <c r="K106" s="56">
        <v>0</v>
      </c>
      <c r="L106" s="56">
        <v>58122914.439999998</v>
      </c>
      <c r="M106" s="56">
        <v>0</v>
      </c>
      <c r="N106" s="55">
        <v>1614515.48</v>
      </c>
      <c r="O106" s="55">
        <v>4902270.63</v>
      </c>
      <c r="P106" s="67">
        <v>13041993.83</v>
      </c>
      <c r="Q106" s="55">
        <v>0</v>
      </c>
      <c r="R106" s="55">
        <v>3321989.7</v>
      </c>
      <c r="S106" s="55">
        <v>19445518.449999999</v>
      </c>
      <c r="T106" s="55">
        <v>8350565.1299999999</v>
      </c>
      <c r="U106" s="55">
        <v>0</v>
      </c>
      <c r="V106" s="55">
        <v>0</v>
      </c>
      <c r="W106" s="55">
        <v>2341695.87</v>
      </c>
      <c r="X106" s="56">
        <v>3647517.63</v>
      </c>
      <c r="Y106" s="56">
        <v>56666066.719999999</v>
      </c>
      <c r="Z106" s="57">
        <v>0.10668207042488367</v>
      </c>
      <c r="AA106" s="56">
        <v>3647517.63</v>
      </c>
      <c r="AB106" s="56">
        <v>0</v>
      </c>
      <c r="AC106" s="56">
        <v>0</v>
      </c>
      <c r="AD106" s="56">
        <v>0</v>
      </c>
      <c r="AE106" s="56">
        <v>0</v>
      </c>
      <c r="AF106" s="56">
        <f t="shared" si="28"/>
        <v>0</v>
      </c>
      <c r="AG106" s="56">
        <v>1690785.14</v>
      </c>
      <c r="AH106" s="55">
        <v>156913.37</v>
      </c>
      <c r="AI106" s="55">
        <v>428247.8</v>
      </c>
      <c r="AJ106" s="56">
        <v>0</v>
      </c>
      <c r="AK106" s="55">
        <v>658340.82999999996</v>
      </c>
      <c r="AL106" s="55">
        <v>36745.69</v>
      </c>
      <c r="AM106" s="55">
        <v>110914.09</v>
      </c>
      <c r="AN106" s="55">
        <v>9990</v>
      </c>
      <c r="AO106" s="55">
        <v>7719</v>
      </c>
      <c r="AP106" s="55">
        <v>0</v>
      </c>
      <c r="AQ106" s="55">
        <v>66901.62</v>
      </c>
      <c r="AR106" s="55">
        <v>33519.379999999997</v>
      </c>
      <c r="AS106" s="55">
        <v>6255</v>
      </c>
      <c r="AT106" s="55">
        <v>10212.06</v>
      </c>
      <c r="AU106" s="55">
        <v>19709.849999999999</v>
      </c>
      <c r="AV106" s="55">
        <v>86702.95</v>
      </c>
      <c r="AW106" s="55">
        <v>3322956.78</v>
      </c>
      <c r="AX106" s="55">
        <v>0</v>
      </c>
      <c r="AY106" s="57">
        <f t="shared" si="29"/>
        <v>0</v>
      </c>
      <c r="AZ106" s="56">
        <v>0</v>
      </c>
      <c r="BA106" s="57">
        <v>6.4772648808563441E-2</v>
      </c>
      <c r="BB106" s="55">
        <v>1761632.72</v>
      </c>
      <c r="BC106" s="55">
        <v>4245914.29</v>
      </c>
      <c r="BD106" s="56">
        <v>266245</v>
      </c>
      <c r="BE106" s="56">
        <v>0</v>
      </c>
      <c r="BF106" s="56">
        <v>870075.92000000202</v>
      </c>
      <c r="BG106" s="56">
        <v>39336.725000001999</v>
      </c>
      <c r="BH106" s="56">
        <v>0</v>
      </c>
      <c r="BI106" s="56">
        <v>0</v>
      </c>
      <c r="BJ106" s="56">
        <f t="shared" si="30"/>
        <v>0</v>
      </c>
      <c r="BK106" s="56">
        <v>0</v>
      </c>
      <c r="BL106" s="56">
        <v>7925</v>
      </c>
      <c r="BM106" s="56">
        <v>3556</v>
      </c>
      <c r="BN106" s="55">
        <v>0</v>
      </c>
      <c r="BO106" s="55">
        <v>0</v>
      </c>
      <c r="BP106" s="55">
        <v>-51</v>
      </c>
      <c r="BQ106" s="55">
        <v>-81</v>
      </c>
      <c r="BR106" s="55">
        <v>-758</v>
      </c>
      <c r="BS106" s="55">
        <v>-1102</v>
      </c>
      <c r="BT106" s="55">
        <v>18</v>
      </c>
      <c r="BU106" s="55">
        <v>-1</v>
      </c>
      <c r="BV106" s="55">
        <v>0</v>
      </c>
      <c r="BW106" s="55">
        <v>-1509</v>
      </c>
      <c r="BX106" s="55">
        <v>0</v>
      </c>
      <c r="BY106" s="55">
        <v>7997</v>
      </c>
      <c r="BZ106" s="55">
        <v>162</v>
      </c>
      <c r="CA106" s="55">
        <v>113</v>
      </c>
      <c r="CB106" s="55">
        <v>464</v>
      </c>
      <c r="CC106" s="55">
        <v>126</v>
      </c>
      <c r="CD106" s="55">
        <v>893</v>
      </c>
      <c r="CE106" s="55">
        <v>9</v>
      </c>
      <c r="CF106" s="55">
        <v>15</v>
      </c>
    </row>
    <row r="107" spans="1:84" s="46" customFormat="1" ht="15.65" customHeight="1" x14ac:dyDescent="0.35">
      <c r="A107" s="35">
        <v>11</v>
      </c>
      <c r="B107" s="47" t="s">
        <v>492</v>
      </c>
      <c r="C107" s="54" t="s">
        <v>476</v>
      </c>
      <c r="D107" s="38" t="s">
        <v>301</v>
      </c>
      <c r="E107" s="33" t="s">
        <v>104</v>
      </c>
      <c r="F107" s="38" t="s">
        <v>300</v>
      </c>
      <c r="G107" s="55">
        <v>37448911.469999999</v>
      </c>
      <c r="H107" s="55">
        <v>8210.5499999999993</v>
      </c>
      <c r="I107" s="55">
        <v>949023.25</v>
      </c>
      <c r="J107" s="55">
        <v>0</v>
      </c>
      <c r="K107" s="56">
        <v>0</v>
      </c>
      <c r="L107" s="56">
        <v>38406145.270000003</v>
      </c>
      <c r="M107" s="56">
        <v>0</v>
      </c>
      <c r="N107" s="55">
        <v>0</v>
      </c>
      <c r="O107" s="55">
        <v>3951053.38</v>
      </c>
      <c r="P107" s="67">
        <v>13052197.15</v>
      </c>
      <c r="Q107" s="55">
        <v>0</v>
      </c>
      <c r="R107" s="55">
        <v>3542251.69</v>
      </c>
      <c r="S107" s="55">
        <v>9437444.8100000005</v>
      </c>
      <c r="T107" s="55">
        <v>4969726.1399999997</v>
      </c>
      <c r="U107" s="55">
        <v>0</v>
      </c>
      <c r="V107" s="55">
        <v>0</v>
      </c>
      <c r="W107" s="55">
        <v>1242712.3400000001</v>
      </c>
      <c r="X107" s="56">
        <v>2797809.91</v>
      </c>
      <c r="Y107" s="56">
        <v>38993195.420000002</v>
      </c>
      <c r="Z107" s="57">
        <v>5.6805711310759434E-2</v>
      </c>
      <c r="AA107" s="56">
        <v>2797809.91</v>
      </c>
      <c r="AB107" s="56">
        <v>0</v>
      </c>
      <c r="AC107" s="56">
        <v>0</v>
      </c>
      <c r="AD107" s="56">
        <v>0</v>
      </c>
      <c r="AE107" s="56">
        <v>0</v>
      </c>
      <c r="AF107" s="56">
        <f t="shared" si="28"/>
        <v>0</v>
      </c>
      <c r="AG107" s="56">
        <v>1409922.05</v>
      </c>
      <c r="AH107" s="55">
        <v>108367.97</v>
      </c>
      <c r="AI107" s="55">
        <v>500693.53</v>
      </c>
      <c r="AJ107" s="56">
        <v>0</v>
      </c>
      <c r="AK107" s="55">
        <v>129358.64</v>
      </c>
      <c r="AL107" s="55">
        <v>14228</v>
      </c>
      <c r="AM107" s="55">
        <v>158610.51999999999</v>
      </c>
      <c r="AN107" s="55">
        <v>8300</v>
      </c>
      <c r="AO107" s="55">
        <v>17168.5</v>
      </c>
      <c r="AP107" s="55">
        <v>0</v>
      </c>
      <c r="AQ107" s="55">
        <v>64887.679999999993</v>
      </c>
      <c r="AR107" s="55">
        <v>35297.21</v>
      </c>
      <c r="AS107" s="55">
        <v>3330</v>
      </c>
      <c r="AT107" s="55">
        <v>5969.93</v>
      </c>
      <c r="AU107" s="55">
        <v>33184.69</v>
      </c>
      <c r="AV107" s="55">
        <v>78935.929999999993</v>
      </c>
      <c r="AW107" s="55">
        <v>2568254.65</v>
      </c>
      <c r="AX107" s="55">
        <v>0</v>
      </c>
      <c r="AY107" s="57">
        <f t="shared" si="29"/>
        <v>0</v>
      </c>
      <c r="AZ107" s="56">
        <v>0</v>
      </c>
      <c r="BA107" s="57">
        <v>7.4710046305118946E-2</v>
      </c>
      <c r="BB107" s="55">
        <v>833565.62</v>
      </c>
      <c r="BC107" s="55">
        <v>1294212.8400000001</v>
      </c>
      <c r="BD107" s="56">
        <v>266245</v>
      </c>
      <c r="BE107" s="56">
        <v>5.8207660913467401E-11</v>
      </c>
      <c r="BF107" s="56">
        <v>888777.09999999905</v>
      </c>
      <c r="BG107" s="56">
        <v>246713.43749999799</v>
      </c>
      <c r="BH107" s="56">
        <v>0</v>
      </c>
      <c r="BI107" s="56">
        <v>0</v>
      </c>
      <c r="BJ107" s="56">
        <f t="shared" si="30"/>
        <v>0</v>
      </c>
      <c r="BK107" s="56">
        <v>0</v>
      </c>
      <c r="BL107" s="56">
        <v>4783</v>
      </c>
      <c r="BM107" s="56">
        <v>1591</v>
      </c>
      <c r="BN107" s="55">
        <v>4</v>
      </c>
      <c r="BO107" s="55">
        <v>0</v>
      </c>
      <c r="BP107" s="55">
        <v>-16</v>
      </c>
      <c r="BQ107" s="55">
        <v>-34</v>
      </c>
      <c r="BR107" s="55">
        <v>-404</v>
      </c>
      <c r="BS107" s="55">
        <v>-580</v>
      </c>
      <c r="BT107" s="55">
        <v>2</v>
      </c>
      <c r="BU107" s="55">
        <v>-3</v>
      </c>
      <c r="BV107" s="55">
        <v>4</v>
      </c>
      <c r="BW107" s="55">
        <v>-905</v>
      </c>
      <c r="BX107" s="55">
        <v>-1</v>
      </c>
      <c r="BY107" s="55">
        <v>4441</v>
      </c>
      <c r="BZ107" s="55">
        <v>34</v>
      </c>
      <c r="CA107" s="55">
        <v>43</v>
      </c>
      <c r="CB107" s="55">
        <v>264</v>
      </c>
      <c r="CC107" s="55">
        <v>35</v>
      </c>
      <c r="CD107" s="55">
        <v>342</v>
      </c>
      <c r="CE107" s="55">
        <v>256</v>
      </c>
      <c r="CF107" s="55">
        <v>3</v>
      </c>
    </row>
    <row r="108" spans="1:84" s="46" customFormat="1" ht="15.65" customHeight="1" x14ac:dyDescent="0.35">
      <c r="A108" s="35">
        <v>11</v>
      </c>
      <c r="B108" s="47" t="s">
        <v>304</v>
      </c>
      <c r="C108" s="53" t="s">
        <v>305</v>
      </c>
      <c r="D108" s="38" t="s">
        <v>306</v>
      </c>
      <c r="E108" s="33" t="s">
        <v>101</v>
      </c>
      <c r="F108" s="38" t="s">
        <v>287</v>
      </c>
      <c r="G108" s="55">
        <v>43525761.919845097</v>
      </c>
      <c r="H108" s="55">
        <v>0</v>
      </c>
      <c r="I108" s="55">
        <v>2245456.43035211</v>
      </c>
      <c r="J108" s="55">
        <v>0</v>
      </c>
      <c r="K108" s="56">
        <v>40339.67</v>
      </c>
      <c r="L108" s="56">
        <v>45811558.020197198</v>
      </c>
      <c r="M108" s="56">
        <v>0</v>
      </c>
      <c r="N108" s="55">
        <v>1110599.6299999999</v>
      </c>
      <c r="O108" s="55">
        <v>3939091.08</v>
      </c>
      <c r="P108" s="67">
        <v>10092404.800000001</v>
      </c>
      <c r="Q108" s="55">
        <v>0</v>
      </c>
      <c r="R108" s="55">
        <v>2452037.86</v>
      </c>
      <c r="S108" s="55">
        <v>17197024.039999999</v>
      </c>
      <c r="T108" s="55">
        <v>6072103.8499999996</v>
      </c>
      <c r="U108" s="55">
        <v>0</v>
      </c>
      <c r="V108" s="55">
        <v>0</v>
      </c>
      <c r="W108" s="55">
        <v>2230095.5699999998</v>
      </c>
      <c r="X108" s="56">
        <v>3133454.0989999999</v>
      </c>
      <c r="Y108" s="56">
        <v>46226810.928999998</v>
      </c>
      <c r="Z108" s="57">
        <v>0.11020027359958069</v>
      </c>
      <c r="AA108" s="56">
        <v>3090359.219</v>
      </c>
      <c r="AB108" s="56">
        <v>0</v>
      </c>
      <c r="AC108" s="56">
        <v>0</v>
      </c>
      <c r="AD108" s="56">
        <v>40339.67</v>
      </c>
      <c r="AE108" s="56">
        <v>0</v>
      </c>
      <c r="AF108" s="56">
        <f t="shared" si="28"/>
        <v>40339.67</v>
      </c>
      <c r="AG108" s="56">
        <v>1095258.6000000001</v>
      </c>
      <c r="AH108" s="55">
        <v>92094.31</v>
      </c>
      <c r="AI108" s="55">
        <v>278287.81400000001</v>
      </c>
      <c r="AJ108" s="56">
        <v>0</v>
      </c>
      <c r="AK108" s="55">
        <v>739162.09400000004</v>
      </c>
      <c r="AL108" s="55">
        <v>30070.57</v>
      </c>
      <c r="AM108" s="55">
        <v>119678.81</v>
      </c>
      <c r="AN108" s="55">
        <v>9990</v>
      </c>
      <c r="AO108" s="55">
        <v>9295.0040000000008</v>
      </c>
      <c r="AP108" s="55">
        <v>0</v>
      </c>
      <c r="AQ108" s="55">
        <v>66609.75</v>
      </c>
      <c r="AR108" s="55">
        <v>6552.88</v>
      </c>
      <c r="AS108" s="55">
        <v>1710</v>
      </c>
      <c r="AT108" s="55">
        <v>27203.43</v>
      </c>
      <c r="AU108" s="55">
        <v>50225.94</v>
      </c>
      <c r="AV108" s="55">
        <v>88589.45</v>
      </c>
      <c r="AW108" s="55">
        <v>2614728.6519999998</v>
      </c>
      <c r="AX108" s="55">
        <v>0</v>
      </c>
      <c r="AY108" s="57">
        <f t="shared" si="29"/>
        <v>0</v>
      </c>
      <c r="AZ108" s="56">
        <v>0</v>
      </c>
      <c r="BA108" s="57">
        <v>7.100069206579436E-2</v>
      </c>
      <c r="BB108" s="55">
        <v>1104309.3</v>
      </c>
      <c r="BC108" s="55">
        <v>3692241.5661971699</v>
      </c>
      <c r="BD108" s="56">
        <v>269444.00400000002</v>
      </c>
      <c r="BE108" s="56">
        <v>4.0000000153668199E-3</v>
      </c>
      <c r="BF108" s="56">
        <v>1209958.7420000001</v>
      </c>
      <c r="BG108" s="56">
        <v>556276.57900000096</v>
      </c>
      <c r="BH108" s="56">
        <v>0</v>
      </c>
      <c r="BI108" s="56">
        <v>0</v>
      </c>
      <c r="BJ108" s="56">
        <f t="shared" si="30"/>
        <v>0</v>
      </c>
      <c r="BK108" s="56">
        <v>0</v>
      </c>
      <c r="BL108" s="56">
        <v>6290</v>
      </c>
      <c r="BM108" s="56">
        <v>2347</v>
      </c>
      <c r="BN108" s="55">
        <v>43</v>
      </c>
      <c r="BO108" s="55">
        <v>-50</v>
      </c>
      <c r="BP108" s="55">
        <v>-38</v>
      </c>
      <c r="BQ108" s="55">
        <v>-96</v>
      </c>
      <c r="BR108" s="55">
        <v>-638</v>
      </c>
      <c r="BS108" s="55">
        <v>-940</v>
      </c>
      <c r="BT108" s="55">
        <v>0</v>
      </c>
      <c r="BU108" s="55">
        <v>-6</v>
      </c>
      <c r="BV108" s="55">
        <v>0</v>
      </c>
      <c r="BW108" s="55">
        <v>-1191</v>
      </c>
      <c r="BX108" s="55">
        <v>0</v>
      </c>
      <c r="BY108" s="55">
        <v>5721</v>
      </c>
      <c r="BZ108" s="55">
        <v>185</v>
      </c>
      <c r="CA108" s="55">
        <v>31</v>
      </c>
      <c r="CB108" s="55">
        <v>398</v>
      </c>
      <c r="CC108" s="55">
        <v>122</v>
      </c>
      <c r="CD108" s="55">
        <v>668</v>
      </c>
      <c r="CE108" s="55">
        <v>6</v>
      </c>
      <c r="CF108" s="55">
        <v>22</v>
      </c>
    </row>
    <row r="109" spans="1:84" s="46" customFormat="1" ht="15.65" customHeight="1" x14ac:dyDescent="0.35">
      <c r="A109" s="35">
        <v>11</v>
      </c>
      <c r="B109" s="47" t="s">
        <v>307</v>
      </c>
      <c r="C109" s="53" t="s">
        <v>308</v>
      </c>
      <c r="D109" s="38" t="s">
        <v>309</v>
      </c>
      <c r="E109" s="38" t="s">
        <v>101</v>
      </c>
      <c r="F109" s="38" t="s">
        <v>287</v>
      </c>
      <c r="G109" s="55">
        <v>13662428.619999999</v>
      </c>
      <c r="H109" s="55">
        <v>0</v>
      </c>
      <c r="I109" s="55">
        <v>345535.23</v>
      </c>
      <c r="J109" s="55">
        <v>0</v>
      </c>
      <c r="K109" s="56">
        <v>0</v>
      </c>
      <c r="L109" s="56">
        <v>14007963.85</v>
      </c>
      <c r="M109" s="56">
        <v>0</v>
      </c>
      <c r="N109" s="55">
        <v>102148.23</v>
      </c>
      <c r="O109" s="55">
        <v>969036.32</v>
      </c>
      <c r="P109" s="67">
        <v>2334528.89</v>
      </c>
      <c r="Q109" s="55">
        <v>0</v>
      </c>
      <c r="R109" s="55">
        <v>581453.98</v>
      </c>
      <c r="S109" s="55">
        <v>6519176.8499999996</v>
      </c>
      <c r="T109" s="55">
        <v>1958627.89</v>
      </c>
      <c r="U109" s="55">
        <v>0</v>
      </c>
      <c r="V109" s="55">
        <v>0</v>
      </c>
      <c r="W109" s="55">
        <v>373164.12</v>
      </c>
      <c r="X109" s="56">
        <v>1026883.64</v>
      </c>
      <c r="Y109" s="56">
        <v>13865019.92</v>
      </c>
      <c r="Z109" s="57">
        <v>0.10661883406787746</v>
      </c>
      <c r="AA109" s="56">
        <v>1024110.3</v>
      </c>
      <c r="AB109" s="56">
        <v>0</v>
      </c>
      <c r="AC109" s="56">
        <v>0</v>
      </c>
      <c r="AD109" s="56">
        <v>0</v>
      </c>
      <c r="AE109" s="56">
        <v>243.23</v>
      </c>
      <c r="AF109" s="56">
        <f t="shared" si="28"/>
        <v>243.23</v>
      </c>
      <c r="AG109" s="56">
        <v>447944.34</v>
      </c>
      <c r="AH109" s="55">
        <v>40173.42</v>
      </c>
      <c r="AI109" s="55">
        <v>93059.15</v>
      </c>
      <c r="AJ109" s="56">
        <v>19560.41</v>
      </c>
      <c r="AK109" s="55">
        <v>38835</v>
      </c>
      <c r="AL109" s="55">
        <v>14189</v>
      </c>
      <c r="AM109" s="55">
        <v>85252.1</v>
      </c>
      <c r="AN109" s="55">
        <v>9115.92</v>
      </c>
      <c r="AO109" s="55">
        <v>1215</v>
      </c>
      <c r="AP109" s="55">
        <v>4499.8999999999996</v>
      </c>
      <c r="AQ109" s="55">
        <v>35511.275999999998</v>
      </c>
      <c r="AR109" s="55">
        <v>3051.53</v>
      </c>
      <c r="AS109" s="55">
        <v>0</v>
      </c>
      <c r="AT109" s="55">
        <v>5517.35</v>
      </c>
      <c r="AU109" s="55">
        <v>898.3</v>
      </c>
      <c r="AV109" s="55">
        <v>31663.469999999998</v>
      </c>
      <c r="AW109" s="55">
        <v>830486.16599999997</v>
      </c>
      <c r="AX109" s="55">
        <v>0</v>
      </c>
      <c r="AY109" s="57">
        <f t="shared" si="29"/>
        <v>0</v>
      </c>
      <c r="AZ109" s="56">
        <v>0</v>
      </c>
      <c r="BA109" s="57">
        <v>7.4958144593768428E-2</v>
      </c>
      <c r="BB109" s="55">
        <v>381916.47</v>
      </c>
      <c r="BC109" s="55">
        <v>1074755.74</v>
      </c>
      <c r="BD109" s="56">
        <v>269444</v>
      </c>
      <c r="BE109" s="56">
        <v>0</v>
      </c>
      <c r="BF109" s="56">
        <v>494240.78399999999</v>
      </c>
      <c r="BG109" s="56">
        <v>286619.24249999999</v>
      </c>
      <c r="BH109" s="56">
        <v>0</v>
      </c>
      <c r="BI109" s="56">
        <v>0</v>
      </c>
      <c r="BJ109" s="56">
        <f t="shared" si="30"/>
        <v>0</v>
      </c>
      <c r="BK109" s="56">
        <v>0</v>
      </c>
      <c r="BL109" s="56">
        <v>1613</v>
      </c>
      <c r="BM109" s="56">
        <v>663</v>
      </c>
      <c r="BN109" s="55">
        <v>0</v>
      </c>
      <c r="BO109" s="55">
        <v>0</v>
      </c>
      <c r="BP109" s="55">
        <v>-4</v>
      </c>
      <c r="BQ109" s="55">
        <v>-5</v>
      </c>
      <c r="BR109" s="55">
        <v>-111</v>
      </c>
      <c r="BS109" s="55">
        <v>-123</v>
      </c>
      <c r="BT109" s="55">
        <v>0</v>
      </c>
      <c r="BU109" s="55">
        <v>0</v>
      </c>
      <c r="BV109" s="55">
        <v>6</v>
      </c>
      <c r="BW109" s="55">
        <v>-324</v>
      </c>
      <c r="BX109" s="55">
        <v>-1</v>
      </c>
      <c r="BY109" s="55">
        <v>1714</v>
      </c>
      <c r="BZ109" s="55">
        <v>6</v>
      </c>
      <c r="CA109" s="55">
        <v>15</v>
      </c>
      <c r="CB109" s="55">
        <v>162</v>
      </c>
      <c r="CC109" s="55">
        <v>35</v>
      </c>
      <c r="CD109" s="55">
        <v>112</v>
      </c>
      <c r="CE109" s="55">
        <v>9</v>
      </c>
      <c r="CF109" s="55">
        <v>7</v>
      </c>
    </row>
    <row r="110" spans="1:84" s="46" customFormat="1" ht="15.65" customHeight="1" x14ac:dyDescent="0.35">
      <c r="A110" s="35">
        <v>11</v>
      </c>
      <c r="B110" s="47" t="s">
        <v>310</v>
      </c>
      <c r="C110" s="53" t="s">
        <v>311</v>
      </c>
      <c r="D110" s="38" t="s">
        <v>312</v>
      </c>
      <c r="E110" s="38" t="s">
        <v>101</v>
      </c>
      <c r="F110" s="38" t="s">
        <v>287</v>
      </c>
      <c r="G110" s="55">
        <v>54409836.549999997</v>
      </c>
      <c r="H110" s="55">
        <v>0</v>
      </c>
      <c r="I110" s="55">
        <v>1866794.76</v>
      </c>
      <c r="J110" s="55">
        <v>0</v>
      </c>
      <c r="K110" s="56">
        <v>0</v>
      </c>
      <c r="L110" s="56">
        <v>56276631.310000002</v>
      </c>
      <c r="M110" s="56">
        <v>0</v>
      </c>
      <c r="N110" s="55">
        <v>469403.94</v>
      </c>
      <c r="O110" s="55">
        <v>5617105.1200000001</v>
      </c>
      <c r="P110" s="67">
        <v>9485557.6099999994</v>
      </c>
      <c r="Q110" s="55">
        <v>0</v>
      </c>
      <c r="R110" s="55">
        <v>3233615.99</v>
      </c>
      <c r="S110" s="55">
        <v>25893090.329999998</v>
      </c>
      <c r="T110" s="55">
        <v>6702695.1600000001</v>
      </c>
      <c r="U110" s="55">
        <v>0</v>
      </c>
      <c r="V110" s="55">
        <v>0</v>
      </c>
      <c r="W110" s="55">
        <v>1688421.22</v>
      </c>
      <c r="X110" s="56">
        <v>3162347.99</v>
      </c>
      <c r="Y110" s="56">
        <v>56252237.359999999</v>
      </c>
      <c r="Z110" s="57">
        <v>7.2124695254207866E-2</v>
      </c>
      <c r="AA110" s="56">
        <v>3152645.33</v>
      </c>
      <c r="AB110" s="56">
        <v>0</v>
      </c>
      <c r="AC110" s="56">
        <v>0</v>
      </c>
      <c r="AD110" s="56">
        <v>0</v>
      </c>
      <c r="AE110" s="56">
        <v>0</v>
      </c>
      <c r="AF110" s="56">
        <f t="shared" si="28"/>
        <v>0</v>
      </c>
      <c r="AG110" s="56">
        <v>1872672.43</v>
      </c>
      <c r="AH110" s="55">
        <v>166682.54999999999</v>
      </c>
      <c r="AI110" s="55">
        <v>598549.56999999995</v>
      </c>
      <c r="AJ110" s="56">
        <v>0</v>
      </c>
      <c r="AK110" s="55">
        <v>173018.28</v>
      </c>
      <c r="AL110" s="55">
        <v>5018.51</v>
      </c>
      <c r="AM110" s="55">
        <v>118168.4</v>
      </c>
      <c r="AN110" s="55">
        <v>9095.56</v>
      </c>
      <c r="AO110" s="55">
        <v>5119.8999999999996</v>
      </c>
      <c r="AP110" s="55">
        <v>3431.24</v>
      </c>
      <c r="AQ110" s="55">
        <v>54000.43</v>
      </c>
      <c r="AR110" s="55">
        <v>44811.8</v>
      </c>
      <c r="AS110" s="55">
        <v>4665</v>
      </c>
      <c r="AT110" s="55">
        <v>15325.19</v>
      </c>
      <c r="AU110" s="55">
        <v>14059.71</v>
      </c>
      <c r="AV110" s="55">
        <v>105451.77</v>
      </c>
      <c r="AW110" s="55">
        <v>3190070.34</v>
      </c>
      <c r="AX110" s="55">
        <v>0</v>
      </c>
      <c r="AY110" s="57">
        <f t="shared" si="29"/>
        <v>0</v>
      </c>
      <c r="AZ110" s="56">
        <v>0</v>
      </c>
      <c r="BA110" s="57">
        <v>5.794256204212031E-2</v>
      </c>
      <c r="BB110" s="55">
        <v>1244544.99</v>
      </c>
      <c r="BC110" s="55">
        <v>2679747.89</v>
      </c>
      <c r="BD110" s="56">
        <v>269444</v>
      </c>
      <c r="BE110" s="56">
        <v>0</v>
      </c>
      <c r="BF110" s="56">
        <v>1699557.0260000001</v>
      </c>
      <c r="BG110" s="56">
        <v>902039.44100000197</v>
      </c>
      <c r="BH110" s="56">
        <v>0</v>
      </c>
      <c r="BI110" s="56">
        <v>0</v>
      </c>
      <c r="BJ110" s="56">
        <f t="shared" si="30"/>
        <v>0</v>
      </c>
      <c r="BK110" s="56">
        <v>0</v>
      </c>
      <c r="BL110" s="56">
        <v>5766</v>
      </c>
      <c r="BM110" s="56">
        <v>2237</v>
      </c>
      <c r="BN110" s="55">
        <v>0</v>
      </c>
      <c r="BO110" s="55">
        <v>0</v>
      </c>
      <c r="BP110" s="55">
        <v>-22</v>
      </c>
      <c r="BQ110" s="55">
        <v>-38</v>
      </c>
      <c r="BR110" s="55">
        <v>-371</v>
      </c>
      <c r="BS110" s="55">
        <v>-537</v>
      </c>
      <c r="BT110" s="55">
        <v>19</v>
      </c>
      <c r="BU110" s="55">
        <v>-7</v>
      </c>
      <c r="BV110" s="55">
        <v>0</v>
      </c>
      <c r="BW110" s="55">
        <v>-1257</v>
      </c>
      <c r="BX110" s="55">
        <v>-3</v>
      </c>
      <c r="BY110" s="55">
        <v>5787</v>
      </c>
      <c r="BZ110" s="55">
        <v>12</v>
      </c>
      <c r="CA110" s="55">
        <v>24</v>
      </c>
      <c r="CB110" s="55">
        <v>544</v>
      </c>
      <c r="CC110" s="55">
        <v>123</v>
      </c>
      <c r="CD110" s="55">
        <v>558</v>
      </c>
      <c r="CE110" s="55">
        <v>4</v>
      </c>
      <c r="CF110" s="55">
        <v>28</v>
      </c>
    </row>
    <row r="111" spans="1:84" s="46" customFormat="1" ht="15.65" customHeight="1" x14ac:dyDescent="0.35">
      <c r="A111" s="35">
        <v>12</v>
      </c>
      <c r="B111" s="47" t="s">
        <v>313</v>
      </c>
      <c r="C111" s="53" t="s">
        <v>314</v>
      </c>
      <c r="D111" s="38" t="s">
        <v>315</v>
      </c>
      <c r="E111" s="33" t="s">
        <v>86</v>
      </c>
      <c r="F111" s="38" t="s">
        <v>316</v>
      </c>
      <c r="G111" s="55">
        <v>27883723.170000002</v>
      </c>
      <c r="H111" s="55">
        <v>0.01</v>
      </c>
      <c r="I111" s="55">
        <v>157930.70000000001</v>
      </c>
      <c r="J111" s="55">
        <v>0</v>
      </c>
      <c r="K111" s="56">
        <v>56337.02</v>
      </c>
      <c r="L111" s="56">
        <v>28097990.899999999</v>
      </c>
      <c r="M111" s="56">
        <v>0</v>
      </c>
      <c r="N111" s="55">
        <v>0</v>
      </c>
      <c r="O111" s="55">
        <v>1982166.83</v>
      </c>
      <c r="P111" s="67">
        <v>4171970.77</v>
      </c>
      <c r="Q111" s="55">
        <v>72909.67</v>
      </c>
      <c r="R111" s="55">
        <v>3321360.45</v>
      </c>
      <c r="S111" s="55">
        <v>11797366.77</v>
      </c>
      <c r="T111" s="55">
        <v>4353830.79</v>
      </c>
      <c r="U111" s="55">
        <v>0</v>
      </c>
      <c r="V111" s="55">
        <v>0</v>
      </c>
      <c r="W111" s="55">
        <v>372479.35</v>
      </c>
      <c r="X111" s="56">
        <v>1877553.48</v>
      </c>
      <c r="Y111" s="56">
        <v>27949638.109999999</v>
      </c>
      <c r="Z111" s="57">
        <v>6.3802522658669203E-2</v>
      </c>
      <c r="AA111" s="56">
        <v>1823040.76</v>
      </c>
      <c r="AB111" s="56">
        <v>0</v>
      </c>
      <c r="AC111" s="56">
        <v>0</v>
      </c>
      <c r="AD111" s="56">
        <v>54512.72</v>
      </c>
      <c r="AE111" s="56">
        <v>0</v>
      </c>
      <c r="AF111" s="56">
        <f t="shared" si="28"/>
        <v>54512.72</v>
      </c>
      <c r="AG111" s="56">
        <v>1026536</v>
      </c>
      <c r="AH111" s="55">
        <v>77501.67</v>
      </c>
      <c r="AI111" s="55">
        <v>239808.23</v>
      </c>
      <c r="AJ111" s="56">
        <v>0</v>
      </c>
      <c r="AK111" s="55">
        <v>182811.07</v>
      </c>
      <c r="AL111" s="55">
        <v>52032.41</v>
      </c>
      <c r="AM111" s="55">
        <v>74842.83</v>
      </c>
      <c r="AN111" s="55">
        <v>18425.05</v>
      </c>
      <c r="AO111" s="55">
        <v>0</v>
      </c>
      <c r="AP111" s="55">
        <v>0</v>
      </c>
      <c r="AQ111" s="55">
        <v>42839.090000000004</v>
      </c>
      <c r="AR111" s="55">
        <v>31343.61</v>
      </c>
      <c r="AS111" s="55">
        <v>4800</v>
      </c>
      <c r="AT111" s="55">
        <v>52679.7</v>
      </c>
      <c r="AU111" s="55">
        <v>80098.89</v>
      </c>
      <c r="AV111" s="55">
        <v>65817.75</v>
      </c>
      <c r="AW111" s="55">
        <v>1949536.3</v>
      </c>
      <c r="AX111" s="55">
        <v>0</v>
      </c>
      <c r="AY111" s="57">
        <f t="shared" si="29"/>
        <v>0</v>
      </c>
      <c r="AZ111" s="56">
        <v>0</v>
      </c>
      <c r="BA111" s="57">
        <v>6.5380105407207706E-2</v>
      </c>
      <c r="BB111" s="55">
        <v>629124.78</v>
      </c>
      <c r="BC111" s="55">
        <v>1149927.1000000001</v>
      </c>
      <c r="BD111" s="56">
        <v>266245</v>
      </c>
      <c r="BE111" s="56">
        <v>0</v>
      </c>
      <c r="BF111" s="56">
        <v>1245982.18</v>
      </c>
      <c r="BG111" s="56">
        <v>758598.10499999905</v>
      </c>
      <c r="BH111" s="56">
        <v>0</v>
      </c>
      <c r="BI111" s="56">
        <v>0</v>
      </c>
      <c r="BJ111" s="56">
        <f t="shared" si="30"/>
        <v>0</v>
      </c>
      <c r="BK111" s="56">
        <v>0</v>
      </c>
      <c r="BL111" s="56">
        <v>3777</v>
      </c>
      <c r="BM111" s="56">
        <v>1597</v>
      </c>
      <c r="BN111" s="55">
        <v>0</v>
      </c>
      <c r="BO111" s="55">
        <v>0</v>
      </c>
      <c r="BP111" s="55">
        <v>-8</v>
      </c>
      <c r="BQ111" s="55">
        <v>-52</v>
      </c>
      <c r="BR111" s="55">
        <v>-137</v>
      </c>
      <c r="BS111" s="55">
        <v>-253</v>
      </c>
      <c r="BT111" s="55">
        <v>16</v>
      </c>
      <c r="BU111" s="55">
        <v>0</v>
      </c>
      <c r="BV111" s="55">
        <v>61</v>
      </c>
      <c r="BW111" s="55">
        <v>-759</v>
      </c>
      <c r="BX111" s="55">
        <v>-1</v>
      </c>
      <c r="BY111" s="55">
        <v>4241</v>
      </c>
      <c r="BZ111" s="55">
        <v>31</v>
      </c>
      <c r="CA111" s="55">
        <v>74</v>
      </c>
      <c r="CB111" s="55">
        <v>136</v>
      </c>
      <c r="CC111" s="55">
        <v>104</v>
      </c>
      <c r="CD111" s="55">
        <v>509</v>
      </c>
      <c r="CE111" s="55">
        <v>8</v>
      </c>
      <c r="CF111" s="55">
        <v>3</v>
      </c>
    </row>
    <row r="112" spans="1:84" s="46" customFormat="1" ht="15.65" customHeight="1" x14ac:dyDescent="0.35">
      <c r="A112" s="35">
        <v>12</v>
      </c>
      <c r="B112" s="47" t="s">
        <v>317</v>
      </c>
      <c r="C112" s="53" t="s">
        <v>318</v>
      </c>
      <c r="D112" s="38" t="s">
        <v>319</v>
      </c>
      <c r="E112" s="33" t="s">
        <v>86</v>
      </c>
      <c r="F112" s="38" t="s">
        <v>320</v>
      </c>
      <c r="G112" s="55">
        <v>16570199.439999999</v>
      </c>
      <c r="H112" s="55">
        <v>0</v>
      </c>
      <c r="I112" s="55">
        <v>29825.87</v>
      </c>
      <c r="J112" s="55">
        <v>0</v>
      </c>
      <c r="K112" s="56">
        <v>338046.32</v>
      </c>
      <c r="L112" s="56">
        <v>16938071.629999999</v>
      </c>
      <c r="M112" s="56">
        <v>0</v>
      </c>
      <c r="N112" s="55">
        <v>0</v>
      </c>
      <c r="O112" s="55">
        <v>811188.03</v>
      </c>
      <c r="P112" s="67">
        <v>3458359.16</v>
      </c>
      <c r="Q112" s="55">
        <v>0</v>
      </c>
      <c r="R112" s="55">
        <v>1722992.94</v>
      </c>
      <c r="S112" s="55">
        <v>6397249.2000000002</v>
      </c>
      <c r="T112" s="55">
        <v>2238782.4900000002</v>
      </c>
      <c r="U112" s="55">
        <v>4386.87</v>
      </c>
      <c r="V112" s="55">
        <v>0</v>
      </c>
      <c r="W112" s="55">
        <v>94057.51</v>
      </c>
      <c r="X112" s="56">
        <v>1506290.87</v>
      </c>
      <c r="Y112" s="56">
        <v>16233307.07</v>
      </c>
      <c r="Z112" s="57">
        <v>9.7910090091227045E-2</v>
      </c>
      <c r="AA112" s="56">
        <v>1506290.87</v>
      </c>
      <c r="AB112" s="56">
        <v>0</v>
      </c>
      <c r="AC112" s="56">
        <v>0</v>
      </c>
      <c r="AD112" s="56">
        <v>0</v>
      </c>
      <c r="AE112" s="56">
        <v>0</v>
      </c>
      <c r="AF112" s="56">
        <f t="shared" si="28"/>
        <v>0</v>
      </c>
      <c r="AG112" s="56">
        <v>611424.04</v>
      </c>
      <c r="AH112" s="55">
        <v>45712.07</v>
      </c>
      <c r="AI112" s="55">
        <v>155753.06</v>
      </c>
      <c r="AJ112" s="56">
        <v>0</v>
      </c>
      <c r="AK112" s="55">
        <v>36045</v>
      </c>
      <c r="AL112" s="55">
        <v>0</v>
      </c>
      <c r="AM112" s="55">
        <v>95204.2</v>
      </c>
      <c r="AN112" s="55">
        <v>15546.47</v>
      </c>
      <c r="AO112" s="55">
        <v>3325</v>
      </c>
      <c r="AP112" s="55">
        <v>2287.96</v>
      </c>
      <c r="AQ112" s="55">
        <v>28785.3</v>
      </c>
      <c r="AR112" s="55">
        <v>11359.21</v>
      </c>
      <c r="AS112" s="55">
        <v>0</v>
      </c>
      <c r="AT112" s="55">
        <v>26456.080000000002</v>
      </c>
      <c r="AU112" s="55">
        <v>10231.83</v>
      </c>
      <c r="AV112" s="55">
        <v>53660.55</v>
      </c>
      <c r="AW112" s="55">
        <v>1095790.77</v>
      </c>
      <c r="AX112" s="55">
        <v>0</v>
      </c>
      <c r="AY112" s="57">
        <f t="shared" si="29"/>
        <v>0</v>
      </c>
      <c r="AZ112" s="56">
        <v>0</v>
      </c>
      <c r="BA112" s="57">
        <v>9.0903605321964676E-2</v>
      </c>
      <c r="BB112" s="55">
        <v>593121.4</v>
      </c>
      <c r="BC112" s="55">
        <v>1029268.32</v>
      </c>
      <c r="BD112" s="56">
        <v>269444</v>
      </c>
      <c r="BE112" s="56">
        <v>0</v>
      </c>
      <c r="BF112" s="56">
        <v>431248.63</v>
      </c>
      <c r="BG112" s="56">
        <v>157300.9375</v>
      </c>
      <c r="BH112" s="56">
        <v>0</v>
      </c>
      <c r="BI112" s="56">
        <v>0</v>
      </c>
      <c r="BJ112" s="56">
        <f t="shared" si="30"/>
        <v>0</v>
      </c>
      <c r="BK112" s="56">
        <v>0</v>
      </c>
      <c r="BL112" s="56">
        <v>1768</v>
      </c>
      <c r="BM112" s="56">
        <v>870</v>
      </c>
      <c r="BN112" s="55">
        <v>0</v>
      </c>
      <c r="BO112" s="55">
        <v>0</v>
      </c>
      <c r="BP112" s="55">
        <v>-5</v>
      </c>
      <c r="BQ112" s="55">
        <v>-23</v>
      </c>
      <c r="BR112" s="55">
        <v>-83</v>
      </c>
      <c r="BS112" s="55">
        <v>-174</v>
      </c>
      <c r="BT112" s="55">
        <v>497</v>
      </c>
      <c r="BU112" s="55">
        <v>0</v>
      </c>
      <c r="BV112" s="55">
        <v>279</v>
      </c>
      <c r="BW112" s="55">
        <v>-680</v>
      </c>
      <c r="BX112" s="55">
        <v>0</v>
      </c>
      <c r="BY112" s="55">
        <v>2449</v>
      </c>
      <c r="BZ112" s="55">
        <v>0</v>
      </c>
      <c r="CA112" s="55">
        <v>33</v>
      </c>
      <c r="CB112" s="55">
        <v>102</v>
      </c>
      <c r="CC112" s="55">
        <v>43</v>
      </c>
      <c r="CD112" s="55">
        <v>245</v>
      </c>
      <c r="CE112" s="55">
        <v>4</v>
      </c>
      <c r="CF112" s="55">
        <v>7</v>
      </c>
    </row>
    <row r="113" spans="1:84" s="46" customFormat="1" ht="15.65" customHeight="1" x14ac:dyDescent="0.35">
      <c r="A113" s="38">
        <v>12</v>
      </c>
      <c r="B113" s="38" t="s">
        <v>321</v>
      </c>
      <c r="C113" s="52" t="s">
        <v>322</v>
      </c>
      <c r="D113" s="38" t="s">
        <v>323</v>
      </c>
      <c r="E113" s="38" t="s">
        <v>169</v>
      </c>
      <c r="F113" s="38" t="s">
        <v>324</v>
      </c>
      <c r="G113" s="55">
        <v>9743484.5600000005</v>
      </c>
      <c r="H113" s="55">
        <v>0</v>
      </c>
      <c r="I113" s="55">
        <v>46763.85</v>
      </c>
      <c r="J113" s="55">
        <v>0</v>
      </c>
      <c r="K113" s="56">
        <v>14367.5</v>
      </c>
      <c r="L113" s="56">
        <v>9804615.9100000001</v>
      </c>
      <c r="M113" s="56">
        <v>0</v>
      </c>
      <c r="N113" s="55">
        <v>292675.93</v>
      </c>
      <c r="O113" s="55">
        <v>1251717.21</v>
      </c>
      <c r="P113" s="67">
        <v>1975774.39</v>
      </c>
      <c r="Q113" s="55">
        <v>9773.26</v>
      </c>
      <c r="R113" s="55">
        <v>712117.3</v>
      </c>
      <c r="S113" s="55">
        <v>3844114.92</v>
      </c>
      <c r="T113" s="55">
        <v>811564</v>
      </c>
      <c r="U113" s="55">
        <v>0</v>
      </c>
      <c r="V113" s="55">
        <v>0</v>
      </c>
      <c r="W113" s="55">
        <v>96856.82</v>
      </c>
      <c r="X113" s="56">
        <v>736292.84000000008</v>
      </c>
      <c r="Y113" s="56">
        <v>9730886.6699999999</v>
      </c>
      <c r="Z113" s="57">
        <v>2.9971822524240545E-2</v>
      </c>
      <c r="AA113" s="56">
        <v>721115.67</v>
      </c>
      <c r="AB113" s="56">
        <v>0</v>
      </c>
      <c r="AC113" s="56">
        <v>0</v>
      </c>
      <c r="AD113" s="56">
        <v>0</v>
      </c>
      <c r="AE113" s="56">
        <v>0</v>
      </c>
      <c r="AF113" s="56">
        <f t="shared" si="28"/>
        <v>0</v>
      </c>
      <c r="AG113" s="56">
        <v>258974.86</v>
      </c>
      <c r="AH113" s="55">
        <v>23105.38</v>
      </c>
      <c r="AI113" s="55">
        <v>40264.85</v>
      </c>
      <c r="AJ113" s="56">
        <v>0</v>
      </c>
      <c r="AK113" s="55">
        <v>33174.660000000003</v>
      </c>
      <c r="AL113" s="55">
        <v>8641.1</v>
      </c>
      <c r="AM113" s="55">
        <v>59324.2</v>
      </c>
      <c r="AN113" s="55">
        <v>8181.42</v>
      </c>
      <c r="AO113" s="55">
        <v>0</v>
      </c>
      <c r="AP113" s="55">
        <v>2288.86</v>
      </c>
      <c r="AQ113" s="55">
        <v>8901.33</v>
      </c>
      <c r="AR113" s="55">
        <v>14606.91</v>
      </c>
      <c r="AS113" s="55">
        <v>0</v>
      </c>
      <c r="AT113" s="55">
        <v>4032.76</v>
      </c>
      <c r="AU113" s="55">
        <v>7245.97</v>
      </c>
      <c r="AV113" s="55">
        <v>34511.599999999999</v>
      </c>
      <c r="AW113" s="55">
        <v>503253.9</v>
      </c>
      <c r="AX113" s="55">
        <v>0</v>
      </c>
      <c r="AY113" s="57">
        <f t="shared" si="29"/>
        <v>0</v>
      </c>
      <c r="AZ113" s="56">
        <v>0</v>
      </c>
      <c r="BA113" s="57">
        <v>7.401003876584375E-2</v>
      </c>
      <c r="BB113" s="55">
        <v>158317.96</v>
      </c>
      <c r="BC113" s="55">
        <v>133712.03</v>
      </c>
      <c r="BD113" s="56">
        <v>269444</v>
      </c>
      <c r="BE113" s="56">
        <v>0</v>
      </c>
      <c r="BF113" s="56">
        <v>406351.94</v>
      </c>
      <c r="BG113" s="56">
        <v>280538.46500000003</v>
      </c>
      <c r="BH113" s="56">
        <v>0</v>
      </c>
      <c r="BI113" s="56">
        <v>0</v>
      </c>
      <c r="BJ113" s="56">
        <f t="shared" si="30"/>
        <v>0</v>
      </c>
      <c r="BK113" s="56">
        <v>0</v>
      </c>
      <c r="BL113" s="56">
        <v>1079</v>
      </c>
      <c r="BM113" s="56">
        <v>473</v>
      </c>
      <c r="BN113" s="55">
        <v>0</v>
      </c>
      <c r="BO113" s="55">
        <v>0</v>
      </c>
      <c r="BP113" s="55">
        <v>-4</v>
      </c>
      <c r="BQ113" s="55">
        <v>-41</v>
      </c>
      <c r="BR113" s="55">
        <v>-97</v>
      </c>
      <c r="BS113" s="55">
        <v>-68</v>
      </c>
      <c r="BT113" s="55">
        <v>0</v>
      </c>
      <c r="BU113" s="55">
        <v>0</v>
      </c>
      <c r="BV113" s="55">
        <v>0</v>
      </c>
      <c r="BW113" s="55">
        <v>-196</v>
      </c>
      <c r="BX113" s="55">
        <v>-3</v>
      </c>
      <c r="BY113" s="55">
        <v>1143</v>
      </c>
      <c r="BZ113" s="55">
        <v>0</v>
      </c>
      <c r="CA113" s="55">
        <v>8</v>
      </c>
      <c r="CB113" s="55">
        <v>75</v>
      </c>
      <c r="CC113" s="55">
        <v>21</v>
      </c>
      <c r="CD113" s="55">
        <v>95</v>
      </c>
      <c r="CE113" s="55">
        <v>4</v>
      </c>
      <c r="CF113" s="55">
        <v>4</v>
      </c>
    </row>
    <row r="114" spans="1:84" s="46" customFormat="1" ht="15.65" customHeight="1" x14ac:dyDescent="0.35">
      <c r="A114" s="38">
        <v>13</v>
      </c>
      <c r="B114" s="38" t="s">
        <v>325</v>
      </c>
      <c r="C114" s="52" t="s">
        <v>326</v>
      </c>
      <c r="D114" s="38" t="s">
        <v>327</v>
      </c>
      <c r="E114" s="38" t="s">
        <v>328</v>
      </c>
      <c r="F114" s="38" t="s">
        <v>329</v>
      </c>
      <c r="G114" s="55">
        <v>33801332.93</v>
      </c>
      <c r="H114" s="55">
        <v>0</v>
      </c>
      <c r="I114" s="55">
        <v>1286079.8799999999</v>
      </c>
      <c r="J114" s="55">
        <v>0</v>
      </c>
      <c r="K114" s="56">
        <v>0</v>
      </c>
      <c r="L114" s="56">
        <v>35087412.810000002</v>
      </c>
      <c r="M114" s="56">
        <v>0</v>
      </c>
      <c r="N114" s="55">
        <v>7143622.46</v>
      </c>
      <c r="O114" s="55">
        <v>976440.4</v>
      </c>
      <c r="P114" s="67">
        <v>11567660.5</v>
      </c>
      <c r="Q114" s="55">
        <v>0</v>
      </c>
      <c r="R114" s="55">
        <v>1738375.84</v>
      </c>
      <c r="S114" s="55">
        <v>5620565.0599999996</v>
      </c>
      <c r="T114" s="55">
        <v>3533473.72</v>
      </c>
      <c r="U114" s="55">
        <v>0</v>
      </c>
      <c r="V114" s="55">
        <v>0</v>
      </c>
      <c r="W114" s="55">
        <v>1372232.2</v>
      </c>
      <c r="X114" s="56">
        <v>2721462.86</v>
      </c>
      <c r="Y114" s="56">
        <v>34673833.039999999</v>
      </c>
      <c r="Z114" s="57">
        <v>0.16623772978529133</v>
      </c>
      <c r="AA114" s="56">
        <v>2721462.86</v>
      </c>
      <c r="AB114" s="56">
        <v>0</v>
      </c>
      <c r="AC114" s="56">
        <v>0</v>
      </c>
      <c r="AD114" s="56">
        <v>0</v>
      </c>
      <c r="AE114" s="56">
        <v>0</v>
      </c>
      <c r="AF114" s="56">
        <f t="shared" si="28"/>
        <v>0</v>
      </c>
      <c r="AG114" s="56">
        <v>1227599.6000000001</v>
      </c>
      <c r="AH114" s="55">
        <v>85872.35</v>
      </c>
      <c r="AI114" s="55">
        <v>279109.11</v>
      </c>
      <c r="AJ114" s="56">
        <v>0</v>
      </c>
      <c r="AK114" s="55">
        <v>164355.32</v>
      </c>
      <c r="AL114" s="55">
        <v>5242.03</v>
      </c>
      <c r="AM114" s="55">
        <v>93708.17</v>
      </c>
      <c r="AN114" s="55">
        <v>10340.68</v>
      </c>
      <c r="AO114" s="55">
        <v>35071.33</v>
      </c>
      <c r="AP114" s="55">
        <v>0</v>
      </c>
      <c r="AQ114" s="55">
        <v>60780.67</v>
      </c>
      <c r="AR114" s="55">
        <v>37936.730000000003</v>
      </c>
      <c r="AS114" s="55">
        <v>3795</v>
      </c>
      <c r="AT114" s="55">
        <v>14827.08</v>
      </c>
      <c r="AU114" s="55">
        <v>8742.2199999999993</v>
      </c>
      <c r="AV114" s="55">
        <v>88762.41</v>
      </c>
      <c r="AW114" s="55">
        <v>2116142.7000000002</v>
      </c>
      <c r="AX114" s="55">
        <v>0</v>
      </c>
      <c r="AY114" s="57">
        <f t="shared" si="29"/>
        <v>0</v>
      </c>
      <c r="AZ114" s="56">
        <v>0</v>
      </c>
      <c r="BA114" s="57">
        <v>8.0513477549419232E-2</v>
      </c>
      <c r="BB114" s="55">
        <v>2232184</v>
      </c>
      <c r="BC114" s="55">
        <v>3386872.85</v>
      </c>
      <c r="BD114" s="56">
        <v>269444</v>
      </c>
      <c r="BE114" s="56">
        <v>0</v>
      </c>
      <c r="BF114" s="56">
        <v>1740671.3</v>
      </c>
      <c r="BG114" s="56">
        <v>1211635.625</v>
      </c>
      <c r="BH114" s="56">
        <v>0</v>
      </c>
      <c r="BI114" s="56">
        <v>0</v>
      </c>
      <c r="BJ114" s="56">
        <f t="shared" si="30"/>
        <v>0</v>
      </c>
      <c r="BK114" s="56">
        <v>0</v>
      </c>
      <c r="BL114" s="56">
        <v>3819</v>
      </c>
      <c r="BM114" s="56">
        <v>1281</v>
      </c>
      <c r="BN114" s="55">
        <v>22</v>
      </c>
      <c r="BO114" s="55">
        <v>-16</v>
      </c>
      <c r="BP114" s="55">
        <v>-17</v>
      </c>
      <c r="BQ114" s="55">
        <v>-30</v>
      </c>
      <c r="BR114" s="55">
        <v>-230</v>
      </c>
      <c r="BS114" s="55">
        <v>-418</v>
      </c>
      <c r="BT114" s="55">
        <v>1</v>
      </c>
      <c r="BU114" s="55">
        <v>-1</v>
      </c>
      <c r="BV114" s="55">
        <v>17</v>
      </c>
      <c r="BW114" s="55">
        <v>-720</v>
      </c>
      <c r="BX114" s="55">
        <v>-2</v>
      </c>
      <c r="BY114" s="55">
        <v>3706</v>
      </c>
      <c r="BZ114" s="55">
        <v>62</v>
      </c>
      <c r="CA114" s="55">
        <v>95</v>
      </c>
      <c r="CB114" s="55">
        <v>125</v>
      </c>
      <c r="CC114" s="55">
        <v>50</v>
      </c>
      <c r="CD114" s="55">
        <v>410</v>
      </c>
      <c r="CE114" s="55">
        <v>135</v>
      </c>
      <c r="CF114" s="55">
        <v>0</v>
      </c>
    </row>
    <row r="115" spans="1:84" s="46" customFormat="1" ht="15.65" customHeight="1" x14ac:dyDescent="0.35">
      <c r="A115" s="38">
        <v>13</v>
      </c>
      <c r="B115" s="38" t="s">
        <v>488</v>
      </c>
      <c r="C115" s="53" t="s">
        <v>477</v>
      </c>
      <c r="D115" s="38" t="s">
        <v>336</v>
      </c>
      <c r="E115" s="33" t="s">
        <v>104</v>
      </c>
      <c r="F115" s="38" t="s">
        <v>333</v>
      </c>
      <c r="G115" s="55">
        <v>51066113.299999997</v>
      </c>
      <c r="H115" s="55">
        <v>0</v>
      </c>
      <c r="I115" s="55">
        <v>1168110.1500000001</v>
      </c>
      <c r="J115" s="55">
        <v>0</v>
      </c>
      <c r="K115" s="56">
        <v>0</v>
      </c>
      <c r="L115" s="56">
        <v>52234223.450000003</v>
      </c>
      <c r="M115" s="56">
        <v>0</v>
      </c>
      <c r="N115" s="55">
        <v>1636658.09</v>
      </c>
      <c r="O115" s="55">
        <v>2593431.7799999998</v>
      </c>
      <c r="P115" s="67">
        <v>20273699.899999999</v>
      </c>
      <c r="Q115" s="55">
        <v>0</v>
      </c>
      <c r="R115" s="55">
        <v>3359068.94</v>
      </c>
      <c r="S115" s="55">
        <v>12255451.09</v>
      </c>
      <c r="T115" s="55">
        <v>6678487.4900000002</v>
      </c>
      <c r="U115" s="55">
        <v>0</v>
      </c>
      <c r="V115" s="55">
        <v>0</v>
      </c>
      <c r="W115" s="55">
        <v>1476661.44</v>
      </c>
      <c r="X115" s="56">
        <v>3370371.42</v>
      </c>
      <c r="Y115" s="56">
        <v>51643830.149999999</v>
      </c>
      <c r="Z115" s="57">
        <v>6.1529825102237028E-2</v>
      </c>
      <c r="AA115" s="56">
        <v>3370230.39</v>
      </c>
      <c r="AB115" s="56">
        <v>0</v>
      </c>
      <c r="AC115" s="56">
        <v>0</v>
      </c>
      <c r="AD115" s="56">
        <v>0</v>
      </c>
      <c r="AE115" s="56">
        <v>0</v>
      </c>
      <c r="AF115" s="56">
        <f t="shared" si="28"/>
        <v>0</v>
      </c>
      <c r="AG115" s="56">
        <v>1978647.04</v>
      </c>
      <c r="AH115" s="55">
        <v>147629.35</v>
      </c>
      <c r="AI115" s="55">
        <v>558174.23</v>
      </c>
      <c r="AJ115" s="56">
        <v>0</v>
      </c>
      <c r="AK115" s="55">
        <v>177866.64</v>
      </c>
      <c r="AL115" s="55">
        <v>9890.1299999999992</v>
      </c>
      <c r="AM115" s="55">
        <v>57907.77</v>
      </c>
      <c r="AN115" s="55">
        <v>10393.34</v>
      </c>
      <c r="AO115" s="55">
        <v>0</v>
      </c>
      <c r="AP115" s="55">
        <v>0</v>
      </c>
      <c r="AQ115" s="55">
        <v>88637.2</v>
      </c>
      <c r="AR115" s="55">
        <v>20414.47</v>
      </c>
      <c r="AS115" s="55">
        <v>3525</v>
      </c>
      <c r="AT115" s="55">
        <v>12561.05</v>
      </c>
      <c r="AU115" s="55">
        <v>0</v>
      </c>
      <c r="AV115" s="55">
        <v>80130.22</v>
      </c>
      <c r="AW115" s="55">
        <v>3145776.44</v>
      </c>
      <c r="AX115" s="55">
        <v>0</v>
      </c>
      <c r="AY115" s="57">
        <f t="shared" si="29"/>
        <v>0</v>
      </c>
      <c r="AZ115" s="56">
        <v>1649</v>
      </c>
      <c r="BA115" s="57">
        <v>6.5997393813795505E-2</v>
      </c>
      <c r="BB115" s="55">
        <v>802783.13</v>
      </c>
      <c r="BC115" s="55">
        <v>2339305.89</v>
      </c>
      <c r="BD115" s="56">
        <v>266236.15000000002</v>
      </c>
      <c r="BE115" s="56">
        <v>0</v>
      </c>
      <c r="BF115" s="56">
        <v>2019529.25</v>
      </c>
      <c r="BG115" s="56">
        <v>1233085.1399999999</v>
      </c>
      <c r="BH115" s="56">
        <v>0</v>
      </c>
      <c r="BI115" s="56">
        <v>0</v>
      </c>
      <c r="BJ115" s="56">
        <f t="shared" si="30"/>
        <v>0</v>
      </c>
      <c r="BK115" s="56">
        <v>0</v>
      </c>
      <c r="BL115" s="56">
        <v>6602</v>
      </c>
      <c r="BM115" s="56">
        <v>2322</v>
      </c>
      <c r="BN115" s="55">
        <v>0</v>
      </c>
      <c r="BO115" s="55">
        <v>0</v>
      </c>
      <c r="BP115" s="55">
        <v>-25</v>
      </c>
      <c r="BQ115" s="55">
        <v>-121</v>
      </c>
      <c r="BR115" s="55">
        <v>-438</v>
      </c>
      <c r="BS115" s="55">
        <v>-840</v>
      </c>
      <c r="BT115" s="55">
        <v>0</v>
      </c>
      <c r="BU115" s="55">
        <v>0</v>
      </c>
      <c r="BV115" s="55">
        <v>6</v>
      </c>
      <c r="BW115" s="55">
        <v>-1184</v>
      </c>
      <c r="BX115" s="55">
        <v>-5</v>
      </c>
      <c r="BY115" s="55">
        <v>6317</v>
      </c>
      <c r="BZ115" s="55">
        <v>60</v>
      </c>
      <c r="CA115" s="55">
        <v>23</v>
      </c>
      <c r="CB115" s="55">
        <v>235</v>
      </c>
      <c r="CC115" s="55">
        <v>116</v>
      </c>
      <c r="CD115" s="55">
        <v>814</v>
      </c>
      <c r="CE115" s="55">
        <v>12</v>
      </c>
      <c r="CF115" s="55">
        <v>7</v>
      </c>
    </row>
    <row r="116" spans="1:84" s="46" customFormat="1" ht="15.65" customHeight="1" x14ac:dyDescent="0.35">
      <c r="A116" s="38">
        <v>13</v>
      </c>
      <c r="B116" s="38" t="s">
        <v>330</v>
      </c>
      <c r="C116" s="53" t="s">
        <v>331</v>
      </c>
      <c r="D116" s="38" t="s">
        <v>332</v>
      </c>
      <c r="E116" s="33" t="s">
        <v>110</v>
      </c>
      <c r="F116" s="38" t="s">
        <v>333</v>
      </c>
      <c r="G116" s="55">
        <v>61306165.25</v>
      </c>
      <c r="H116" s="55">
        <v>0</v>
      </c>
      <c r="I116" s="55">
        <v>1629872.53</v>
      </c>
      <c r="J116" s="55">
        <v>12758.9</v>
      </c>
      <c r="K116" s="56">
        <v>0</v>
      </c>
      <c r="L116" s="56">
        <v>62948796.68</v>
      </c>
      <c r="M116" s="56">
        <v>225812.48000000001</v>
      </c>
      <c r="N116" s="55">
        <v>9802107.7200000007</v>
      </c>
      <c r="O116" s="55">
        <v>1943739.13</v>
      </c>
      <c r="P116" s="67">
        <v>19849542.210000001</v>
      </c>
      <c r="Q116" s="55">
        <v>0</v>
      </c>
      <c r="R116" s="55">
        <v>3746817.92</v>
      </c>
      <c r="S116" s="55">
        <v>15016413.210000001</v>
      </c>
      <c r="T116" s="55">
        <v>6884388.7199999997</v>
      </c>
      <c r="U116" s="55">
        <v>0</v>
      </c>
      <c r="V116" s="55">
        <v>0</v>
      </c>
      <c r="W116" s="55">
        <v>1632568.73</v>
      </c>
      <c r="X116" s="56">
        <v>3788221.58</v>
      </c>
      <c r="Y116" s="56">
        <v>62663799.219999999</v>
      </c>
      <c r="Z116" s="57">
        <v>0.14095460554026415</v>
      </c>
      <c r="AA116" s="56">
        <v>3787147.78</v>
      </c>
      <c r="AB116" s="56">
        <v>0</v>
      </c>
      <c r="AC116" s="56">
        <v>0</v>
      </c>
      <c r="AD116" s="56">
        <v>0</v>
      </c>
      <c r="AE116" s="56">
        <v>0</v>
      </c>
      <c r="AF116" s="56">
        <f t="shared" si="28"/>
        <v>0</v>
      </c>
      <c r="AG116" s="56">
        <v>2273721.65</v>
      </c>
      <c r="AH116" s="55">
        <v>168617.15</v>
      </c>
      <c r="AI116" s="55">
        <v>573989.52</v>
      </c>
      <c r="AJ116" s="56">
        <v>34407.1</v>
      </c>
      <c r="AK116" s="55">
        <v>332179.65999999997</v>
      </c>
      <c r="AL116" s="55">
        <v>27353.360000000001</v>
      </c>
      <c r="AM116" s="55">
        <v>99297.67</v>
      </c>
      <c r="AN116" s="55">
        <v>9100</v>
      </c>
      <c r="AO116" s="55">
        <v>30518.5</v>
      </c>
      <c r="AP116" s="55">
        <v>450665.41</v>
      </c>
      <c r="AQ116" s="55">
        <v>71636.759999999995</v>
      </c>
      <c r="AR116" s="55">
        <v>37436.300000000003</v>
      </c>
      <c r="AS116" s="55">
        <v>4890</v>
      </c>
      <c r="AT116" s="55">
        <v>38091.19</v>
      </c>
      <c r="AU116" s="55">
        <v>0</v>
      </c>
      <c r="AV116" s="55">
        <v>163137.93</v>
      </c>
      <c r="AW116" s="55">
        <v>4315042.2</v>
      </c>
      <c r="AX116" s="55">
        <v>0</v>
      </c>
      <c r="AY116" s="57">
        <f t="shared" si="29"/>
        <v>0</v>
      </c>
      <c r="AZ116" s="56">
        <v>0</v>
      </c>
      <c r="BA116" s="57">
        <v>6.1547636200121207E-2</v>
      </c>
      <c r="BB116" s="55">
        <v>1269389.68</v>
      </c>
      <c r="BC116" s="55">
        <v>7371996.6600000001</v>
      </c>
      <c r="BD116" s="56">
        <v>269444</v>
      </c>
      <c r="BE116" s="56">
        <v>0</v>
      </c>
      <c r="BF116" s="56">
        <v>2126444.4300000002</v>
      </c>
      <c r="BG116" s="56">
        <v>1047683.88</v>
      </c>
      <c r="BH116" s="56">
        <v>0</v>
      </c>
      <c r="BI116" s="56">
        <v>0</v>
      </c>
      <c r="BJ116" s="56">
        <f t="shared" si="30"/>
        <v>0</v>
      </c>
      <c r="BK116" s="56">
        <v>0</v>
      </c>
      <c r="BL116" s="56">
        <v>6397</v>
      </c>
      <c r="BM116" s="56">
        <v>1961</v>
      </c>
      <c r="BN116" s="55">
        <v>0</v>
      </c>
      <c r="BO116" s="55">
        <v>0</v>
      </c>
      <c r="BP116" s="55">
        <v>-19</v>
      </c>
      <c r="BQ116" s="55">
        <v>-35</v>
      </c>
      <c r="BR116" s="55">
        <v>-307</v>
      </c>
      <c r="BS116" s="55">
        <v>-589</v>
      </c>
      <c r="BT116" s="55">
        <v>0</v>
      </c>
      <c r="BU116" s="55">
        <v>-3</v>
      </c>
      <c r="BV116" s="55">
        <v>25</v>
      </c>
      <c r="BW116" s="55">
        <v>-1310</v>
      </c>
      <c r="BX116" s="55">
        <v>-4</v>
      </c>
      <c r="BY116" s="55">
        <v>6116</v>
      </c>
      <c r="BZ116" s="55">
        <v>8</v>
      </c>
      <c r="CA116" s="55">
        <v>106</v>
      </c>
      <c r="CB116" s="55">
        <v>235</v>
      </c>
      <c r="CC116" s="55">
        <v>117</v>
      </c>
      <c r="CD116" s="55">
        <v>547</v>
      </c>
      <c r="CE116" s="55">
        <v>404</v>
      </c>
      <c r="CF116" s="55">
        <v>7</v>
      </c>
    </row>
    <row r="117" spans="1:84" s="46" customFormat="1" ht="15.65" customHeight="1" x14ac:dyDescent="0.35">
      <c r="A117" s="38">
        <v>13</v>
      </c>
      <c r="B117" s="38" t="s">
        <v>334</v>
      </c>
      <c r="C117" s="53" t="s">
        <v>335</v>
      </c>
      <c r="D117" s="38" t="s">
        <v>327</v>
      </c>
      <c r="E117" s="33" t="s">
        <v>328</v>
      </c>
      <c r="F117" s="38" t="s">
        <v>329</v>
      </c>
      <c r="G117" s="55">
        <v>27666841.809999999</v>
      </c>
      <c r="H117" s="55">
        <v>0</v>
      </c>
      <c r="I117" s="55">
        <v>1270491.4099999999</v>
      </c>
      <c r="J117" s="55">
        <v>0</v>
      </c>
      <c r="K117" s="56">
        <v>0</v>
      </c>
      <c r="L117" s="56">
        <v>28937333.219999999</v>
      </c>
      <c r="M117" s="56">
        <v>0</v>
      </c>
      <c r="N117" s="55">
        <v>5901355.3499999996</v>
      </c>
      <c r="O117" s="55">
        <v>720214.28</v>
      </c>
      <c r="P117" s="67">
        <v>9904579.7899999991</v>
      </c>
      <c r="Q117" s="55">
        <v>0</v>
      </c>
      <c r="R117" s="55">
        <v>1489772.41</v>
      </c>
      <c r="S117" s="55">
        <v>3689660.51</v>
      </c>
      <c r="T117" s="55">
        <v>3249411.37</v>
      </c>
      <c r="U117" s="55">
        <v>0</v>
      </c>
      <c r="V117" s="55">
        <v>0</v>
      </c>
      <c r="W117" s="55">
        <v>1261341</v>
      </c>
      <c r="X117" s="56">
        <v>2346498.21</v>
      </c>
      <c r="Y117" s="56">
        <v>28562832.920000002</v>
      </c>
      <c r="Z117" s="57">
        <v>0.15908247378669602</v>
      </c>
      <c r="AA117" s="56">
        <v>2345016.04</v>
      </c>
      <c r="AB117" s="56">
        <v>0</v>
      </c>
      <c r="AC117" s="56">
        <v>0</v>
      </c>
      <c r="AD117" s="56">
        <v>0</v>
      </c>
      <c r="AE117" s="56">
        <v>0</v>
      </c>
      <c r="AF117" s="56">
        <f t="shared" si="28"/>
        <v>0</v>
      </c>
      <c r="AG117" s="56">
        <v>1309301.26</v>
      </c>
      <c r="AH117" s="55">
        <v>93057.600000000006</v>
      </c>
      <c r="AI117" s="55">
        <v>271607.55</v>
      </c>
      <c r="AJ117" s="56">
        <v>0</v>
      </c>
      <c r="AK117" s="55">
        <v>224868.37</v>
      </c>
      <c r="AL117" s="55">
        <v>9751.25</v>
      </c>
      <c r="AM117" s="55">
        <v>83511.98</v>
      </c>
      <c r="AN117" s="55">
        <v>10340.68</v>
      </c>
      <c r="AO117" s="55">
        <v>5210</v>
      </c>
      <c r="AP117" s="55">
        <v>0</v>
      </c>
      <c r="AQ117" s="55">
        <v>54107.71</v>
      </c>
      <c r="AR117" s="55">
        <v>26854.959999999999</v>
      </c>
      <c r="AS117" s="55">
        <v>3240</v>
      </c>
      <c r="AT117" s="55">
        <v>8168.57</v>
      </c>
      <c r="AU117" s="55">
        <v>30046.32</v>
      </c>
      <c r="AV117" s="55">
        <v>78381.88</v>
      </c>
      <c r="AW117" s="55">
        <v>2208448.13</v>
      </c>
      <c r="AX117" s="55">
        <v>0</v>
      </c>
      <c r="AY117" s="57">
        <f t="shared" si="29"/>
        <v>0</v>
      </c>
      <c r="AZ117" s="56">
        <v>0</v>
      </c>
      <c r="BA117" s="57">
        <v>8.4759079337794502E-2</v>
      </c>
      <c r="BB117" s="55">
        <v>1700482.17</v>
      </c>
      <c r="BC117" s="55">
        <v>2700827.47</v>
      </c>
      <c r="BD117" s="56">
        <v>269444</v>
      </c>
      <c r="BE117" s="56">
        <v>0</v>
      </c>
      <c r="BF117" s="56">
        <v>1522173.5730000001</v>
      </c>
      <c r="BG117" s="56">
        <v>970061.54050000105</v>
      </c>
      <c r="BH117" s="56">
        <v>0</v>
      </c>
      <c r="BI117" s="56">
        <v>0</v>
      </c>
      <c r="BJ117" s="56">
        <f t="shared" si="30"/>
        <v>0</v>
      </c>
      <c r="BK117" s="56">
        <v>0</v>
      </c>
      <c r="BL117" s="56">
        <v>3399</v>
      </c>
      <c r="BM117" s="56">
        <v>1162</v>
      </c>
      <c r="BN117" s="55">
        <v>2</v>
      </c>
      <c r="BO117" s="55">
        <v>-3</v>
      </c>
      <c r="BP117" s="55">
        <v>-15</v>
      </c>
      <c r="BQ117" s="55">
        <v>-36</v>
      </c>
      <c r="BR117" s="55">
        <v>-259</v>
      </c>
      <c r="BS117" s="55">
        <v>-408</v>
      </c>
      <c r="BT117" s="55">
        <v>0</v>
      </c>
      <c r="BU117" s="55">
        <v>0</v>
      </c>
      <c r="BV117" s="55">
        <v>0</v>
      </c>
      <c r="BW117" s="55">
        <v>-685</v>
      </c>
      <c r="BX117" s="55">
        <v>-2</v>
      </c>
      <c r="BY117" s="55">
        <v>3155</v>
      </c>
      <c r="BZ117" s="55">
        <v>21</v>
      </c>
      <c r="CA117" s="55">
        <v>63</v>
      </c>
      <c r="CB117" s="55">
        <v>109</v>
      </c>
      <c r="CC117" s="55">
        <v>51</v>
      </c>
      <c r="CD117" s="55">
        <v>439</v>
      </c>
      <c r="CE117" s="55">
        <v>86</v>
      </c>
      <c r="CF117" s="55">
        <v>2</v>
      </c>
    </row>
    <row r="118" spans="1:84" s="46" customFormat="1" ht="15.65" customHeight="1" x14ac:dyDescent="0.35">
      <c r="A118" s="48">
        <v>13</v>
      </c>
      <c r="B118" s="49" t="s">
        <v>535</v>
      </c>
      <c r="C118" s="53" t="s">
        <v>536</v>
      </c>
      <c r="D118" s="38" t="s">
        <v>338</v>
      </c>
      <c r="E118" s="33" t="s">
        <v>86</v>
      </c>
      <c r="F118" s="38" t="s">
        <v>339</v>
      </c>
      <c r="G118" s="55">
        <v>21332353.780000001</v>
      </c>
      <c r="H118" s="55">
        <v>0</v>
      </c>
      <c r="I118" s="55">
        <v>5112</v>
      </c>
      <c r="J118" s="55">
        <v>0</v>
      </c>
      <c r="K118" s="56">
        <v>564525.13</v>
      </c>
      <c r="L118" s="56">
        <v>21901990.91</v>
      </c>
      <c r="M118" s="56">
        <v>0</v>
      </c>
      <c r="N118" s="55">
        <v>122709.6</v>
      </c>
      <c r="O118" s="55">
        <v>910420.02</v>
      </c>
      <c r="P118" s="67">
        <v>7998780.1900000004</v>
      </c>
      <c r="Q118" s="55">
        <v>0</v>
      </c>
      <c r="R118" s="55">
        <v>1266871.28</v>
      </c>
      <c r="S118" s="55">
        <v>6133734.4800000004</v>
      </c>
      <c r="T118" s="55">
        <v>3072393.82</v>
      </c>
      <c r="U118" s="55">
        <v>6200</v>
      </c>
      <c r="V118" s="55">
        <v>0</v>
      </c>
      <c r="W118" s="55">
        <v>564525.13</v>
      </c>
      <c r="X118" s="56">
        <v>1943825.43</v>
      </c>
      <c r="Y118" s="56">
        <v>22019459.949999999</v>
      </c>
      <c r="Z118" s="57">
        <v>4.5845824613921671E-2</v>
      </c>
      <c r="AA118" s="56">
        <v>1938713.43</v>
      </c>
      <c r="AB118" s="56">
        <v>0</v>
      </c>
      <c r="AC118" s="56">
        <v>0</v>
      </c>
      <c r="AD118" s="56">
        <v>0</v>
      </c>
      <c r="AE118" s="56">
        <v>0</v>
      </c>
      <c r="AF118" s="56">
        <f t="shared" si="28"/>
        <v>0</v>
      </c>
      <c r="AG118" s="56">
        <v>959240.88</v>
      </c>
      <c r="AH118" s="55">
        <v>71887.67</v>
      </c>
      <c r="AI118" s="55">
        <v>233153.44</v>
      </c>
      <c r="AJ118" s="56">
        <v>0</v>
      </c>
      <c r="AK118" s="55">
        <v>56211.82</v>
      </c>
      <c r="AL118" s="55">
        <v>21604.12</v>
      </c>
      <c r="AM118" s="55">
        <v>83023.94</v>
      </c>
      <c r="AN118" s="55">
        <v>10157.84</v>
      </c>
      <c r="AO118" s="55">
        <v>681.2</v>
      </c>
      <c r="AP118" s="55">
        <v>0</v>
      </c>
      <c r="AQ118" s="55">
        <v>31258.47</v>
      </c>
      <c r="AR118" s="55">
        <v>7160.05</v>
      </c>
      <c r="AS118" s="55">
        <v>0</v>
      </c>
      <c r="AT118" s="55">
        <v>8915.26</v>
      </c>
      <c r="AU118" s="55">
        <v>38512.29</v>
      </c>
      <c r="AV118" s="55">
        <v>67154.84</v>
      </c>
      <c r="AW118" s="55">
        <v>1588961.82</v>
      </c>
      <c r="AX118" s="55">
        <v>0</v>
      </c>
      <c r="AY118" s="57">
        <f t="shared" si="29"/>
        <v>0</v>
      </c>
      <c r="AZ118" s="56">
        <v>0</v>
      </c>
      <c r="BA118" s="57">
        <v>9.0881364991125688E-2</v>
      </c>
      <c r="BB118" s="55">
        <v>378961.18</v>
      </c>
      <c r="BC118" s="55">
        <v>599038.17000000004</v>
      </c>
      <c r="BD118" s="56">
        <v>266245</v>
      </c>
      <c r="BE118" s="56">
        <v>0</v>
      </c>
      <c r="BF118" s="56">
        <v>1064931.19</v>
      </c>
      <c r="BG118" s="56">
        <v>667690.73500000103</v>
      </c>
      <c r="BH118" s="56">
        <v>0</v>
      </c>
      <c r="BI118" s="56">
        <v>0</v>
      </c>
      <c r="BJ118" s="56">
        <f t="shared" si="30"/>
        <v>0</v>
      </c>
      <c r="BK118" s="56">
        <v>0</v>
      </c>
      <c r="BL118" s="56">
        <v>2812</v>
      </c>
      <c r="BM118" s="56">
        <v>767</v>
      </c>
      <c r="BN118" s="55">
        <v>3</v>
      </c>
      <c r="BO118" s="55">
        <v>-4</v>
      </c>
      <c r="BP118" s="55">
        <v>-17</v>
      </c>
      <c r="BQ118" s="55">
        <v>-37</v>
      </c>
      <c r="BR118" s="55">
        <v>-98</v>
      </c>
      <c r="BS118" s="55">
        <v>-182</v>
      </c>
      <c r="BT118" s="55">
        <v>0</v>
      </c>
      <c r="BU118" s="55">
        <v>0</v>
      </c>
      <c r="BV118" s="55">
        <v>15</v>
      </c>
      <c r="BW118" s="55">
        <v>-618</v>
      </c>
      <c r="BX118" s="55">
        <v>-1</v>
      </c>
      <c r="BY118" s="55">
        <v>2640</v>
      </c>
      <c r="BZ118" s="55">
        <v>5</v>
      </c>
      <c r="CA118" s="55">
        <v>14</v>
      </c>
      <c r="CB118" s="55">
        <v>167</v>
      </c>
      <c r="CC118" s="55">
        <v>49</v>
      </c>
      <c r="CD118" s="55">
        <v>385</v>
      </c>
      <c r="CE118" s="55">
        <v>16</v>
      </c>
      <c r="CF118" s="55">
        <v>2</v>
      </c>
    </row>
    <row r="119" spans="1:84" s="46" customFormat="1" ht="15.65" customHeight="1" x14ac:dyDescent="0.35">
      <c r="A119" s="48">
        <v>13</v>
      </c>
      <c r="B119" s="49" t="s">
        <v>340</v>
      </c>
      <c r="C119" s="53" t="s">
        <v>121</v>
      </c>
      <c r="D119" s="38" t="s">
        <v>327</v>
      </c>
      <c r="E119" s="33" t="s">
        <v>328</v>
      </c>
      <c r="F119" s="38" t="s">
        <v>329</v>
      </c>
      <c r="G119" s="55">
        <v>33969492.859999999</v>
      </c>
      <c r="H119" s="55">
        <v>0</v>
      </c>
      <c r="I119" s="55">
        <v>1384833.82</v>
      </c>
      <c r="J119" s="55">
        <v>0</v>
      </c>
      <c r="K119" s="56">
        <v>0</v>
      </c>
      <c r="L119" s="56">
        <v>35354326.68</v>
      </c>
      <c r="M119" s="56">
        <v>0</v>
      </c>
      <c r="N119" s="55">
        <v>6974590.5</v>
      </c>
      <c r="O119" s="55">
        <v>1044330.13</v>
      </c>
      <c r="P119" s="67">
        <v>11621299.220000001</v>
      </c>
      <c r="Q119" s="55">
        <v>31070.79</v>
      </c>
      <c r="R119" s="55">
        <v>1540762.93</v>
      </c>
      <c r="S119" s="55">
        <v>5613346.5499999998</v>
      </c>
      <c r="T119" s="55">
        <v>3764755.41</v>
      </c>
      <c r="U119" s="55">
        <v>0</v>
      </c>
      <c r="V119" s="55">
        <v>0</v>
      </c>
      <c r="W119" s="55">
        <v>1487044.54</v>
      </c>
      <c r="X119" s="56">
        <v>2723502.09</v>
      </c>
      <c r="Y119" s="56">
        <v>34800702.159999996</v>
      </c>
      <c r="Z119" s="57">
        <v>0.13761405798037574</v>
      </c>
      <c r="AA119" s="56">
        <v>2723502.09</v>
      </c>
      <c r="AB119" s="56">
        <v>0</v>
      </c>
      <c r="AC119" s="56">
        <v>0</v>
      </c>
      <c r="AD119" s="56">
        <v>0</v>
      </c>
      <c r="AE119" s="56">
        <v>0</v>
      </c>
      <c r="AF119" s="56">
        <f t="shared" si="28"/>
        <v>0</v>
      </c>
      <c r="AG119" s="56">
        <v>1163251.95</v>
      </c>
      <c r="AH119" s="55">
        <v>85057.06</v>
      </c>
      <c r="AI119" s="55">
        <v>259530.92</v>
      </c>
      <c r="AJ119" s="56">
        <v>0</v>
      </c>
      <c r="AK119" s="55">
        <v>174189.1</v>
      </c>
      <c r="AL119" s="55">
        <v>5689.81</v>
      </c>
      <c r="AM119" s="55">
        <v>116422.61</v>
      </c>
      <c r="AN119" s="55">
        <v>10500</v>
      </c>
      <c r="AO119" s="55">
        <v>39111.5</v>
      </c>
      <c r="AP119" s="55">
        <v>0</v>
      </c>
      <c r="AQ119" s="55">
        <v>69038.2</v>
      </c>
      <c r="AR119" s="55">
        <v>31570.29</v>
      </c>
      <c r="AS119" s="55">
        <v>2250</v>
      </c>
      <c r="AT119" s="55">
        <v>15685.99</v>
      </c>
      <c r="AU119" s="55">
        <v>12637.74</v>
      </c>
      <c r="AV119" s="55">
        <v>77451.41</v>
      </c>
      <c r="AW119" s="55">
        <v>2062386.58</v>
      </c>
      <c r="AX119" s="55">
        <v>0</v>
      </c>
      <c r="AY119" s="57">
        <f t="shared" si="29"/>
        <v>0</v>
      </c>
      <c r="AZ119" s="56">
        <v>0</v>
      </c>
      <c r="BA119" s="57">
        <v>8.0174941122156035E-2</v>
      </c>
      <c r="BB119" s="55">
        <v>1157473.1399999999</v>
      </c>
      <c r="BC119" s="55">
        <v>3517206.62</v>
      </c>
      <c r="BD119" s="56">
        <v>269444.00400000002</v>
      </c>
      <c r="BE119" s="56">
        <v>4.0000000153668199E-3</v>
      </c>
      <c r="BF119" s="56">
        <v>1815731.784</v>
      </c>
      <c r="BG119" s="56">
        <v>1300135.139</v>
      </c>
      <c r="BH119" s="56">
        <v>0</v>
      </c>
      <c r="BI119" s="56">
        <v>0</v>
      </c>
      <c r="BJ119" s="56">
        <f t="shared" si="30"/>
        <v>0</v>
      </c>
      <c r="BK119" s="56">
        <v>0</v>
      </c>
      <c r="BL119" s="56">
        <v>3574</v>
      </c>
      <c r="BM119" s="56">
        <v>1368</v>
      </c>
      <c r="BN119" s="55">
        <v>58</v>
      </c>
      <c r="BO119" s="55">
        <v>-43</v>
      </c>
      <c r="BP119" s="55">
        <v>-24</v>
      </c>
      <c r="BQ119" s="55">
        <v>-46</v>
      </c>
      <c r="BR119" s="55">
        <v>-273</v>
      </c>
      <c r="BS119" s="55">
        <v>-468</v>
      </c>
      <c r="BT119" s="55">
        <v>0</v>
      </c>
      <c r="BU119" s="55">
        <v>-6</v>
      </c>
      <c r="BV119" s="55">
        <v>1</v>
      </c>
      <c r="BW119" s="55">
        <v>-603</v>
      </c>
      <c r="BX119" s="55">
        <v>-1</v>
      </c>
      <c r="BY119" s="55">
        <v>3537</v>
      </c>
      <c r="BZ119" s="55">
        <v>14</v>
      </c>
      <c r="CA119" s="55">
        <v>52</v>
      </c>
      <c r="CB119" s="55">
        <v>165</v>
      </c>
      <c r="CC119" s="55">
        <v>32</v>
      </c>
      <c r="CD119" s="55">
        <v>293</v>
      </c>
      <c r="CE119" s="55">
        <v>114</v>
      </c>
      <c r="CF119" s="55">
        <v>2</v>
      </c>
    </row>
    <row r="120" spans="1:84" s="46" customFormat="1" ht="15.65" customHeight="1" x14ac:dyDescent="0.35">
      <c r="A120" s="48">
        <v>14</v>
      </c>
      <c r="B120" s="49" t="s">
        <v>231</v>
      </c>
      <c r="C120" s="53" t="s">
        <v>298</v>
      </c>
      <c r="D120" s="38" t="s">
        <v>341</v>
      </c>
      <c r="E120" s="33" t="s">
        <v>86</v>
      </c>
      <c r="F120" s="38" t="s">
        <v>342</v>
      </c>
      <c r="G120" s="55">
        <v>20439485.289999999</v>
      </c>
      <c r="H120" s="55">
        <v>0</v>
      </c>
      <c r="I120" s="55">
        <v>1185010.99</v>
      </c>
      <c r="J120" s="55">
        <v>0</v>
      </c>
      <c r="K120" s="56">
        <v>0</v>
      </c>
      <c r="L120" s="56">
        <v>21624496.280000001</v>
      </c>
      <c r="M120" s="56">
        <v>0</v>
      </c>
      <c r="N120" s="55">
        <v>3571779.36</v>
      </c>
      <c r="O120" s="55">
        <v>575156.12</v>
      </c>
      <c r="P120" s="67">
        <v>6515927.3899999997</v>
      </c>
      <c r="Q120" s="55">
        <v>0</v>
      </c>
      <c r="R120" s="55">
        <v>1631942.38</v>
      </c>
      <c r="S120" s="55">
        <v>5146587.72</v>
      </c>
      <c r="T120" s="55">
        <v>1509898.84</v>
      </c>
      <c r="U120" s="55">
        <v>0</v>
      </c>
      <c r="V120" s="55">
        <v>0</v>
      </c>
      <c r="W120" s="55">
        <v>674081</v>
      </c>
      <c r="X120" s="56">
        <v>1436141.28</v>
      </c>
      <c r="Y120" s="56">
        <v>21061514.09</v>
      </c>
      <c r="Z120" s="57">
        <v>0.1089483838954337</v>
      </c>
      <c r="AA120" s="56">
        <v>1431531.19</v>
      </c>
      <c r="AB120" s="56">
        <v>0</v>
      </c>
      <c r="AC120" s="56">
        <v>0</v>
      </c>
      <c r="AD120" s="56">
        <v>0</v>
      </c>
      <c r="AE120" s="56">
        <v>0</v>
      </c>
      <c r="AF120" s="56">
        <f t="shared" si="28"/>
        <v>0</v>
      </c>
      <c r="AG120" s="56">
        <v>639351.91</v>
      </c>
      <c r="AH120" s="55">
        <v>49319.58</v>
      </c>
      <c r="AI120" s="55">
        <v>139394.09</v>
      </c>
      <c r="AJ120" s="56">
        <v>0</v>
      </c>
      <c r="AK120" s="55">
        <v>127413.07</v>
      </c>
      <c r="AL120" s="55">
        <v>20970.3</v>
      </c>
      <c r="AM120" s="55">
        <v>137783.94</v>
      </c>
      <c r="AN120" s="55">
        <v>8750</v>
      </c>
      <c r="AO120" s="55">
        <v>0</v>
      </c>
      <c r="AP120" s="55">
        <v>0</v>
      </c>
      <c r="AQ120" s="55">
        <v>29448.09</v>
      </c>
      <c r="AR120" s="55">
        <v>24113.65</v>
      </c>
      <c r="AS120" s="55">
        <v>4560</v>
      </c>
      <c r="AT120" s="55">
        <v>63805.82</v>
      </c>
      <c r="AU120" s="55">
        <v>7165.73</v>
      </c>
      <c r="AV120" s="55">
        <v>69924.75</v>
      </c>
      <c r="AW120" s="55">
        <v>1322000.93</v>
      </c>
      <c r="AX120" s="55">
        <v>0</v>
      </c>
      <c r="AY120" s="57">
        <f t="shared" si="29"/>
        <v>0</v>
      </c>
      <c r="AZ120" s="56">
        <v>0</v>
      </c>
      <c r="BA120" s="57">
        <v>7.0037536155588775E-2</v>
      </c>
      <c r="BB120" s="55">
        <v>1654460.7</v>
      </c>
      <c r="BC120" s="55">
        <v>572388.18999999994</v>
      </c>
      <c r="BD120" s="56">
        <v>269444</v>
      </c>
      <c r="BE120" s="56">
        <v>0</v>
      </c>
      <c r="BF120" s="56">
        <v>649058.21000000101</v>
      </c>
      <c r="BG120" s="56">
        <v>318557.97750000103</v>
      </c>
      <c r="BH120" s="56">
        <v>0</v>
      </c>
      <c r="BI120" s="56">
        <v>0</v>
      </c>
      <c r="BJ120" s="56">
        <f t="shared" si="30"/>
        <v>0</v>
      </c>
      <c r="BK120" s="56">
        <v>0</v>
      </c>
      <c r="BL120" s="56">
        <v>1990</v>
      </c>
      <c r="BM120" s="56">
        <v>708</v>
      </c>
      <c r="BN120" s="55">
        <v>0</v>
      </c>
      <c r="BO120" s="55">
        <v>0</v>
      </c>
      <c r="BP120" s="55">
        <v>-28</v>
      </c>
      <c r="BQ120" s="55">
        <v>-17</v>
      </c>
      <c r="BR120" s="55">
        <v>-247</v>
      </c>
      <c r="BS120" s="55">
        <v>-92</v>
      </c>
      <c r="BT120" s="55">
        <v>22</v>
      </c>
      <c r="BU120" s="55">
        <v>0</v>
      </c>
      <c r="BV120" s="55">
        <v>0</v>
      </c>
      <c r="BW120" s="55">
        <v>-355</v>
      </c>
      <c r="BX120" s="55">
        <v>-4</v>
      </c>
      <c r="BY120" s="55">
        <v>1977</v>
      </c>
      <c r="BZ120" s="55">
        <v>11</v>
      </c>
      <c r="CA120" s="55">
        <v>0</v>
      </c>
      <c r="CB120" s="55">
        <v>76</v>
      </c>
      <c r="CC120" s="55">
        <v>40</v>
      </c>
      <c r="CD120" s="55">
        <v>231</v>
      </c>
      <c r="CE120" s="55">
        <v>11</v>
      </c>
      <c r="CF120" s="55">
        <v>2</v>
      </c>
    </row>
    <row r="121" spans="1:84" s="46" customFormat="1" ht="15.65" customHeight="1" x14ac:dyDescent="0.35">
      <c r="A121" s="48">
        <v>14</v>
      </c>
      <c r="B121" s="49" t="s">
        <v>343</v>
      </c>
      <c r="C121" s="53" t="s">
        <v>344</v>
      </c>
      <c r="D121" s="38" t="s">
        <v>345</v>
      </c>
      <c r="E121" s="33" t="s">
        <v>86</v>
      </c>
      <c r="F121" s="38" t="s">
        <v>342</v>
      </c>
      <c r="G121" s="55">
        <v>14800338.800000001</v>
      </c>
      <c r="H121" s="55">
        <v>0</v>
      </c>
      <c r="I121" s="55">
        <v>291019.99</v>
      </c>
      <c r="J121" s="55">
        <v>0</v>
      </c>
      <c r="K121" s="56">
        <v>0</v>
      </c>
      <c r="L121" s="56">
        <v>15091358.789999999</v>
      </c>
      <c r="M121" s="56">
        <v>0</v>
      </c>
      <c r="N121" s="55">
        <v>2988150.07</v>
      </c>
      <c r="O121" s="55">
        <v>578451.61</v>
      </c>
      <c r="P121" s="67">
        <v>3394256.95</v>
      </c>
      <c r="Q121" s="55">
        <v>0</v>
      </c>
      <c r="R121" s="55">
        <v>1050494.1299999999</v>
      </c>
      <c r="S121" s="55">
        <v>3829976.19</v>
      </c>
      <c r="T121" s="55">
        <v>1202065.06</v>
      </c>
      <c r="U121" s="55">
        <v>0</v>
      </c>
      <c r="V121" s="55">
        <v>0</v>
      </c>
      <c r="W121" s="55">
        <v>641724.61</v>
      </c>
      <c r="X121" s="56">
        <v>1379619.9200000002</v>
      </c>
      <c r="Y121" s="56">
        <v>15064738.539999999</v>
      </c>
      <c r="Z121" s="57">
        <v>0.15021295526018633</v>
      </c>
      <c r="AA121" s="56">
        <v>1372038.84</v>
      </c>
      <c r="AB121" s="56">
        <v>0</v>
      </c>
      <c r="AC121" s="56">
        <v>0</v>
      </c>
      <c r="AD121" s="56">
        <v>0</v>
      </c>
      <c r="AE121" s="56">
        <v>615.17999999999995</v>
      </c>
      <c r="AF121" s="56">
        <f t="shared" si="28"/>
        <v>615.17999999999995</v>
      </c>
      <c r="AG121" s="56">
        <v>703918.58</v>
      </c>
      <c r="AH121" s="55">
        <v>58229.95</v>
      </c>
      <c r="AI121" s="55">
        <v>144478.81</v>
      </c>
      <c r="AJ121" s="56">
        <v>0</v>
      </c>
      <c r="AK121" s="55">
        <v>92999.48</v>
      </c>
      <c r="AL121" s="55">
        <v>65095.29</v>
      </c>
      <c r="AM121" s="55">
        <v>82537.179999999993</v>
      </c>
      <c r="AN121" s="55">
        <v>8750</v>
      </c>
      <c r="AO121" s="55">
        <v>10000</v>
      </c>
      <c r="AP121" s="55">
        <v>0</v>
      </c>
      <c r="AQ121" s="55">
        <v>15834.599999999999</v>
      </c>
      <c r="AR121" s="55">
        <v>11874.18</v>
      </c>
      <c r="AS121" s="55">
        <v>0</v>
      </c>
      <c r="AT121" s="55">
        <v>34603.440000000002</v>
      </c>
      <c r="AU121" s="55">
        <v>0</v>
      </c>
      <c r="AV121" s="55">
        <v>61009.279999999999</v>
      </c>
      <c r="AW121" s="55">
        <v>1289330.79</v>
      </c>
      <c r="AX121" s="55">
        <v>0</v>
      </c>
      <c r="AY121" s="57">
        <f t="shared" si="29"/>
        <v>0</v>
      </c>
      <c r="AZ121" s="56">
        <v>0</v>
      </c>
      <c r="BA121" s="57">
        <v>9.2703204875282996E-2</v>
      </c>
      <c r="BB121" s="55">
        <v>956840.57</v>
      </c>
      <c r="BC121" s="55">
        <v>1266362.06</v>
      </c>
      <c r="BD121" s="56">
        <v>269444</v>
      </c>
      <c r="BE121" s="56">
        <v>0</v>
      </c>
      <c r="BF121" s="56">
        <v>1139400.18</v>
      </c>
      <c r="BG121" s="56">
        <v>817067.48250000097</v>
      </c>
      <c r="BH121" s="56">
        <v>0</v>
      </c>
      <c r="BI121" s="56">
        <v>0</v>
      </c>
      <c r="BJ121" s="56">
        <f t="shared" si="30"/>
        <v>0</v>
      </c>
      <c r="BK121" s="56">
        <v>0</v>
      </c>
      <c r="BL121" s="56">
        <v>1324</v>
      </c>
      <c r="BM121" s="56">
        <v>503</v>
      </c>
      <c r="BN121" s="55">
        <v>10</v>
      </c>
      <c r="BO121" s="55">
        <v>0</v>
      </c>
      <c r="BP121" s="55">
        <v>-15</v>
      </c>
      <c r="BQ121" s="55">
        <v>-20</v>
      </c>
      <c r="BR121" s="55">
        <v>-173</v>
      </c>
      <c r="BS121" s="55">
        <v>-78</v>
      </c>
      <c r="BT121" s="55">
        <v>0</v>
      </c>
      <c r="BU121" s="55">
        <v>0</v>
      </c>
      <c r="BV121" s="55">
        <v>-3</v>
      </c>
      <c r="BW121" s="55">
        <v>-291</v>
      </c>
      <c r="BX121" s="55">
        <v>-4</v>
      </c>
      <c r="BY121" s="55">
        <v>1253</v>
      </c>
      <c r="BZ121" s="55">
        <v>0</v>
      </c>
      <c r="CA121" s="55">
        <v>6</v>
      </c>
      <c r="CB121" s="55">
        <v>55</v>
      </c>
      <c r="CC121" s="55">
        <v>24</v>
      </c>
      <c r="CD121" s="55">
        <v>209</v>
      </c>
      <c r="CE121" s="55">
        <v>0</v>
      </c>
      <c r="CF121" s="55">
        <v>3</v>
      </c>
    </row>
    <row r="122" spans="1:84" s="46" customFormat="1" ht="15.65" customHeight="1" x14ac:dyDescent="0.35">
      <c r="A122" s="48">
        <v>14</v>
      </c>
      <c r="B122" s="49" t="s">
        <v>346</v>
      </c>
      <c r="C122" s="53" t="s">
        <v>347</v>
      </c>
      <c r="D122" s="38" t="s">
        <v>341</v>
      </c>
      <c r="E122" s="33" t="s">
        <v>86</v>
      </c>
      <c r="F122" s="38" t="s">
        <v>342</v>
      </c>
      <c r="G122" s="55">
        <v>20627129.02</v>
      </c>
      <c r="H122" s="55">
        <v>102728.8</v>
      </c>
      <c r="I122" s="55">
        <v>1049022.3899999999</v>
      </c>
      <c r="J122" s="55">
        <v>0</v>
      </c>
      <c r="K122" s="56">
        <v>0</v>
      </c>
      <c r="L122" s="56">
        <v>21778880.210000001</v>
      </c>
      <c r="M122" s="56">
        <v>0</v>
      </c>
      <c r="N122" s="55">
        <v>3596097.83</v>
      </c>
      <c r="O122" s="55">
        <v>582132.5</v>
      </c>
      <c r="P122" s="67">
        <v>5884741.3700000001</v>
      </c>
      <c r="Q122" s="55">
        <v>0</v>
      </c>
      <c r="R122" s="55">
        <v>1541372.6</v>
      </c>
      <c r="S122" s="55">
        <v>5365785.2</v>
      </c>
      <c r="T122" s="55">
        <v>1683436.68</v>
      </c>
      <c r="U122" s="55">
        <v>0</v>
      </c>
      <c r="V122" s="55">
        <v>0</v>
      </c>
      <c r="W122" s="55">
        <v>798347.79</v>
      </c>
      <c r="X122" s="56">
        <v>1888462.02</v>
      </c>
      <c r="Y122" s="56">
        <v>21340375.989999998</v>
      </c>
      <c r="Z122" s="57">
        <v>0.1511069090390896</v>
      </c>
      <c r="AA122" s="56">
        <v>1855089.16</v>
      </c>
      <c r="AB122" s="56">
        <v>0</v>
      </c>
      <c r="AC122" s="56">
        <v>0</v>
      </c>
      <c r="AD122" s="56">
        <v>0</v>
      </c>
      <c r="AE122" s="56">
        <v>0</v>
      </c>
      <c r="AF122" s="56">
        <f t="shared" si="28"/>
        <v>0</v>
      </c>
      <c r="AG122" s="56">
        <v>770998.02</v>
      </c>
      <c r="AH122" s="55">
        <v>59734.14</v>
      </c>
      <c r="AI122" s="55">
        <v>179910.43</v>
      </c>
      <c r="AJ122" s="56">
        <v>0</v>
      </c>
      <c r="AK122" s="55">
        <v>183260.78</v>
      </c>
      <c r="AL122" s="55">
        <v>39725.46</v>
      </c>
      <c r="AM122" s="55">
        <v>106337.57</v>
      </c>
      <c r="AN122" s="55">
        <v>8750</v>
      </c>
      <c r="AO122" s="55">
        <v>3725</v>
      </c>
      <c r="AP122" s="55">
        <v>0</v>
      </c>
      <c r="AQ122" s="55">
        <v>29043.15</v>
      </c>
      <c r="AR122" s="55">
        <v>27437.97</v>
      </c>
      <c r="AS122" s="55">
        <v>3930</v>
      </c>
      <c r="AT122" s="55">
        <v>294.42</v>
      </c>
      <c r="AU122" s="55">
        <v>11731.32</v>
      </c>
      <c r="AV122" s="55">
        <v>57817</v>
      </c>
      <c r="AW122" s="55">
        <v>1482695.26</v>
      </c>
      <c r="AX122" s="55">
        <v>0</v>
      </c>
      <c r="AY122" s="57">
        <f t="shared" si="29"/>
        <v>0</v>
      </c>
      <c r="AZ122" s="56">
        <v>0</v>
      </c>
      <c r="BA122" s="57">
        <v>8.9934433347525544E-2</v>
      </c>
      <c r="BB122" s="55">
        <v>1281331.93</v>
      </c>
      <c r="BC122" s="55">
        <v>1851092.81</v>
      </c>
      <c r="BD122" s="56">
        <v>269444</v>
      </c>
      <c r="BE122" s="56">
        <v>0</v>
      </c>
      <c r="BF122" s="56">
        <v>616443.97</v>
      </c>
      <c r="BG122" s="56">
        <v>245770.155</v>
      </c>
      <c r="BH122" s="56">
        <v>0</v>
      </c>
      <c r="BI122" s="56">
        <v>0</v>
      </c>
      <c r="BJ122" s="56">
        <f t="shared" si="30"/>
        <v>0</v>
      </c>
      <c r="BK122" s="56">
        <v>0</v>
      </c>
      <c r="BL122" s="56">
        <v>1891</v>
      </c>
      <c r="BM122" s="56">
        <v>699</v>
      </c>
      <c r="BN122" s="55">
        <v>24</v>
      </c>
      <c r="BO122" s="55">
        <v>-17</v>
      </c>
      <c r="BP122" s="55">
        <v>-14</v>
      </c>
      <c r="BQ122" s="55">
        <v>-29</v>
      </c>
      <c r="BR122" s="55">
        <v>-250</v>
      </c>
      <c r="BS122" s="55">
        <v>-143</v>
      </c>
      <c r="BT122" s="55">
        <v>16</v>
      </c>
      <c r="BU122" s="55">
        <v>0</v>
      </c>
      <c r="BV122" s="55">
        <v>19</v>
      </c>
      <c r="BW122" s="55">
        <v>-351</v>
      </c>
      <c r="BX122" s="55">
        <v>-5</v>
      </c>
      <c r="BY122" s="55">
        <v>1840</v>
      </c>
      <c r="BZ122" s="55">
        <v>18</v>
      </c>
      <c r="CA122" s="55">
        <v>36</v>
      </c>
      <c r="CB122" s="55">
        <v>68</v>
      </c>
      <c r="CC122" s="55">
        <v>32</v>
      </c>
      <c r="CD122" s="55">
        <v>242</v>
      </c>
      <c r="CE122" s="55">
        <v>7</v>
      </c>
      <c r="CF122" s="55">
        <v>1</v>
      </c>
    </row>
    <row r="123" spans="1:84" s="46" customFormat="1" ht="15.65" customHeight="1" x14ac:dyDescent="0.35">
      <c r="A123" s="35">
        <v>15</v>
      </c>
      <c r="B123" s="47" t="s">
        <v>563</v>
      </c>
      <c r="C123" s="53" t="s">
        <v>564</v>
      </c>
      <c r="D123" s="62" t="s">
        <v>566</v>
      </c>
      <c r="E123" s="38"/>
      <c r="F123" s="62" t="s">
        <v>565</v>
      </c>
      <c r="G123" s="55">
        <v>13659788.119999999</v>
      </c>
      <c r="H123" s="55">
        <v>650795.31000000006</v>
      </c>
      <c r="I123" s="55">
        <v>0</v>
      </c>
      <c r="J123" s="55">
        <v>28853.97</v>
      </c>
      <c r="K123" s="56">
        <v>0</v>
      </c>
      <c r="L123" s="56">
        <v>14339437.4</v>
      </c>
      <c r="M123" s="56">
        <v>288539.71999999997</v>
      </c>
      <c r="N123" s="55">
        <v>0</v>
      </c>
      <c r="O123" s="55">
        <v>593379.26</v>
      </c>
      <c r="P123" s="67">
        <v>4201631.8</v>
      </c>
      <c r="Q123" s="55">
        <v>0</v>
      </c>
      <c r="R123" s="55">
        <v>1521703.37</v>
      </c>
      <c r="S123" s="55">
        <v>4478901.4400000004</v>
      </c>
      <c r="T123" s="55">
        <v>1467224.53</v>
      </c>
      <c r="U123" s="55">
        <v>0</v>
      </c>
      <c r="V123" s="55">
        <v>0</v>
      </c>
      <c r="W123" s="55">
        <v>515643.25</v>
      </c>
      <c r="X123" s="56">
        <v>1469599.17</v>
      </c>
      <c r="Y123" s="56">
        <v>14248082.82</v>
      </c>
      <c r="Z123" s="57">
        <v>4.689525366192572E-2</v>
      </c>
      <c r="AA123" s="56">
        <v>1395382.2</v>
      </c>
      <c r="AB123" s="56">
        <v>0</v>
      </c>
      <c r="AC123" s="56">
        <v>0</v>
      </c>
      <c r="AD123" s="56">
        <v>0</v>
      </c>
      <c r="AE123" s="56">
        <v>0</v>
      </c>
      <c r="AF123" s="56">
        <f t="shared" si="28"/>
        <v>0</v>
      </c>
      <c r="AG123" s="56">
        <v>437470.59</v>
      </c>
      <c r="AH123" s="55">
        <v>39256.83</v>
      </c>
      <c r="AI123" s="55">
        <v>95012.34</v>
      </c>
      <c r="AJ123" s="56">
        <v>0</v>
      </c>
      <c r="AK123" s="55">
        <v>87295.54</v>
      </c>
      <c r="AL123" s="55">
        <v>29782.28</v>
      </c>
      <c r="AM123" s="55">
        <v>56375.92</v>
      </c>
      <c r="AN123" s="55">
        <v>9800</v>
      </c>
      <c r="AO123" s="55">
        <v>6365.46</v>
      </c>
      <c r="AP123" s="55">
        <v>0</v>
      </c>
      <c r="AQ123" s="55">
        <v>26139.78</v>
      </c>
      <c r="AR123" s="55">
        <v>14011.14</v>
      </c>
      <c r="AS123" s="55">
        <v>0</v>
      </c>
      <c r="AT123" s="55">
        <v>11030.37</v>
      </c>
      <c r="AU123" s="55">
        <v>923.87</v>
      </c>
      <c r="AV123" s="55">
        <v>105705.83</v>
      </c>
      <c r="AW123" s="55">
        <v>919169.95</v>
      </c>
      <c r="AX123" s="55">
        <v>0</v>
      </c>
      <c r="AY123" s="57">
        <f t="shared" si="29"/>
        <v>0</v>
      </c>
      <c r="AZ123" s="56">
        <v>0</v>
      </c>
      <c r="BA123" s="57">
        <v>0.10003938938102848</v>
      </c>
      <c r="BB123" s="55">
        <v>432254.13</v>
      </c>
      <c r="BC123" s="55">
        <v>238844.31</v>
      </c>
      <c r="BD123" s="56">
        <v>266244.99</v>
      </c>
      <c r="BE123" s="56">
        <v>0</v>
      </c>
      <c r="BF123" s="56">
        <v>881437.570000001</v>
      </c>
      <c r="BG123" s="56">
        <v>651645.08250000002</v>
      </c>
      <c r="BH123" s="56">
        <v>0</v>
      </c>
      <c r="BI123" s="56">
        <v>0</v>
      </c>
      <c r="BJ123" s="56">
        <f t="shared" si="30"/>
        <v>0</v>
      </c>
      <c r="BK123" s="56">
        <v>0</v>
      </c>
      <c r="BL123" s="56">
        <v>1383</v>
      </c>
      <c r="BM123" s="56">
        <v>434</v>
      </c>
      <c r="BN123" s="55">
        <v>79</v>
      </c>
      <c r="BO123" s="55">
        <v>-43</v>
      </c>
      <c r="BP123" s="55">
        <v>-2</v>
      </c>
      <c r="BQ123" s="55">
        <v>-16</v>
      </c>
      <c r="BR123" s="55">
        <v>-47</v>
      </c>
      <c r="BS123" s="55">
        <v>-115</v>
      </c>
      <c r="BT123" s="55">
        <v>0</v>
      </c>
      <c r="BU123" s="55">
        <v>0</v>
      </c>
      <c r="BV123" s="55">
        <v>0</v>
      </c>
      <c r="BW123" s="55">
        <v>-277</v>
      </c>
      <c r="BX123" s="55">
        <v>-10</v>
      </c>
      <c r="BY123" s="55">
        <v>1386</v>
      </c>
      <c r="BZ123" s="55">
        <v>2</v>
      </c>
      <c r="CA123" s="55">
        <v>40</v>
      </c>
      <c r="CB123" s="55">
        <v>83</v>
      </c>
      <c r="CC123" s="55">
        <v>25</v>
      </c>
      <c r="CD123" s="55">
        <v>163</v>
      </c>
      <c r="CE123" s="55">
        <v>12</v>
      </c>
      <c r="CF123" s="55">
        <v>3</v>
      </c>
    </row>
    <row r="124" spans="1:84" s="46" customFormat="1" ht="15.65" customHeight="1" x14ac:dyDescent="0.35">
      <c r="A124" s="35">
        <v>15</v>
      </c>
      <c r="B124" s="47" t="s">
        <v>555</v>
      </c>
      <c r="C124" s="53" t="s">
        <v>106</v>
      </c>
      <c r="D124" s="38" t="s">
        <v>348</v>
      </c>
      <c r="E124" s="38" t="s">
        <v>115</v>
      </c>
      <c r="F124" s="38" t="s">
        <v>349</v>
      </c>
      <c r="G124" s="55">
        <v>15658834.710000001</v>
      </c>
      <c r="H124" s="55">
        <v>0</v>
      </c>
      <c r="I124" s="55">
        <v>836804.98</v>
      </c>
      <c r="J124" s="55">
        <v>33011.26</v>
      </c>
      <c r="K124" s="56">
        <v>834400.87</v>
      </c>
      <c r="L124" s="56">
        <v>17363051.82</v>
      </c>
      <c r="M124" s="56">
        <v>351862.71052631602</v>
      </c>
      <c r="N124" s="55">
        <v>0</v>
      </c>
      <c r="O124" s="55">
        <v>2568821.4700000002</v>
      </c>
      <c r="P124" s="67">
        <v>2737645.59</v>
      </c>
      <c r="Q124" s="55">
        <v>582.73</v>
      </c>
      <c r="R124" s="55">
        <v>1891073.86</v>
      </c>
      <c r="S124" s="55">
        <v>6729600.4800000004</v>
      </c>
      <c r="T124" s="55">
        <v>1143452.71</v>
      </c>
      <c r="U124" s="55">
        <v>0</v>
      </c>
      <c r="V124" s="55">
        <v>0</v>
      </c>
      <c r="W124" s="55">
        <v>552998.92000000004</v>
      </c>
      <c r="X124" s="56">
        <v>1453357.83</v>
      </c>
      <c r="Y124" s="56">
        <v>17077533.59</v>
      </c>
      <c r="Z124" s="57">
        <v>3.8229749600568963E-2</v>
      </c>
      <c r="AA124" s="56">
        <v>1448662.02</v>
      </c>
      <c r="AB124" s="56">
        <v>0</v>
      </c>
      <c r="AC124" s="56">
        <v>0</v>
      </c>
      <c r="AD124" s="56">
        <v>0</v>
      </c>
      <c r="AE124" s="56">
        <v>34.5</v>
      </c>
      <c r="AF124" s="56">
        <f t="shared" si="28"/>
        <v>34.5</v>
      </c>
      <c r="AG124" s="56">
        <v>767323.87</v>
      </c>
      <c r="AH124" s="55">
        <v>62577.08</v>
      </c>
      <c r="AI124" s="55">
        <v>129016.01</v>
      </c>
      <c r="AJ124" s="56">
        <v>0</v>
      </c>
      <c r="AK124" s="55">
        <v>145206.66</v>
      </c>
      <c r="AL124" s="55">
        <v>36494.11</v>
      </c>
      <c r="AM124" s="55">
        <v>59737.98</v>
      </c>
      <c r="AN124" s="55">
        <v>21100</v>
      </c>
      <c r="AO124" s="55">
        <v>26966.5</v>
      </c>
      <c r="AP124" s="55">
        <v>0</v>
      </c>
      <c r="AQ124" s="55">
        <v>24886.78</v>
      </c>
      <c r="AR124" s="55">
        <v>21921.33</v>
      </c>
      <c r="AS124" s="55">
        <v>0</v>
      </c>
      <c r="AT124" s="55">
        <v>24257.48</v>
      </c>
      <c r="AU124" s="55">
        <v>1939.18</v>
      </c>
      <c r="AV124" s="55">
        <v>62105.310000000005</v>
      </c>
      <c r="AW124" s="55">
        <v>1383532.29</v>
      </c>
      <c r="AX124" s="55">
        <v>0</v>
      </c>
      <c r="AY124" s="57">
        <f t="shared" si="29"/>
        <v>0</v>
      </c>
      <c r="AZ124" s="56">
        <v>0</v>
      </c>
      <c r="BA124" s="57">
        <v>9.0480881747397351E-2</v>
      </c>
      <c r="BB124" s="55">
        <v>359596.33</v>
      </c>
      <c r="BC124" s="55">
        <v>239037</v>
      </c>
      <c r="BD124" s="56">
        <v>266245</v>
      </c>
      <c r="BE124" s="56">
        <v>0</v>
      </c>
      <c r="BF124" s="56">
        <v>769462.97</v>
      </c>
      <c r="BG124" s="56">
        <v>423579.89750000002</v>
      </c>
      <c r="BH124" s="56">
        <v>0</v>
      </c>
      <c r="BI124" s="56">
        <v>0</v>
      </c>
      <c r="BJ124" s="56">
        <f t="shared" si="30"/>
        <v>0</v>
      </c>
      <c r="BK124" s="56">
        <v>0</v>
      </c>
      <c r="BL124" s="56">
        <v>714</v>
      </c>
      <c r="BM124" s="56">
        <v>738</v>
      </c>
      <c r="BN124" s="55">
        <v>4</v>
      </c>
      <c r="BO124" s="55">
        <v>0</v>
      </c>
      <c r="BP124" s="55">
        <v>-17</v>
      </c>
      <c r="BQ124" s="55">
        <v>-23</v>
      </c>
      <c r="BR124" s="55">
        <v>-229</v>
      </c>
      <c r="BS124" s="55">
        <v>-175</v>
      </c>
      <c r="BT124" s="55">
        <v>0</v>
      </c>
      <c r="BU124" s="55">
        <v>0</v>
      </c>
      <c r="BV124" s="55">
        <v>709</v>
      </c>
      <c r="BW124" s="55">
        <v>-386</v>
      </c>
      <c r="BX124" s="55">
        <v>0</v>
      </c>
      <c r="BY124" s="55">
        <v>1335</v>
      </c>
      <c r="BZ124" s="55">
        <v>42</v>
      </c>
      <c r="CA124" s="55">
        <v>40</v>
      </c>
      <c r="CB124" s="55">
        <v>128</v>
      </c>
      <c r="CC124" s="55">
        <v>46</v>
      </c>
      <c r="CD124" s="55">
        <v>134</v>
      </c>
      <c r="CE124" s="55">
        <v>66</v>
      </c>
      <c r="CF124" s="55">
        <v>12</v>
      </c>
    </row>
    <row r="125" spans="1:84" s="46" customFormat="1" ht="15.65" customHeight="1" x14ac:dyDescent="0.35">
      <c r="A125" s="35">
        <v>16</v>
      </c>
      <c r="B125" s="47" t="s">
        <v>350</v>
      </c>
      <c r="C125" s="53" t="s">
        <v>351</v>
      </c>
      <c r="D125" s="38" t="s">
        <v>352</v>
      </c>
      <c r="E125" s="38" t="s">
        <v>286</v>
      </c>
      <c r="F125" s="38" t="s">
        <v>349</v>
      </c>
      <c r="G125" s="55">
        <v>13296063.74</v>
      </c>
      <c r="H125" s="55">
        <v>0</v>
      </c>
      <c r="I125" s="55">
        <v>536482.88</v>
      </c>
      <c r="J125" s="55">
        <v>118749.06</v>
      </c>
      <c r="K125" s="56">
        <v>0</v>
      </c>
      <c r="L125" s="56">
        <v>13951295.68</v>
      </c>
      <c r="M125" s="56">
        <v>1191413.55</v>
      </c>
      <c r="N125" s="55">
        <v>1392019.97</v>
      </c>
      <c r="O125" s="55">
        <v>2487744.06</v>
      </c>
      <c r="P125" s="67">
        <v>1460529.66</v>
      </c>
      <c r="Q125" s="55">
        <v>0</v>
      </c>
      <c r="R125" s="55">
        <v>824162.74</v>
      </c>
      <c r="S125" s="55">
        <v>4107269.17</v>
      </c>
      <c r="T125" s="55">
        <v>935700.09</v>
      </c>
      <c r="U125" s="55">
        <v>0</v>
      </c>
      <c r="V125" s="55">
        <v>0</v>
      </c>
      <c r="W125" s="55">
        <v>732424.69</v>
      </c>
      <c r="X125" s="56">
        <v>1439509.28</v>
      </c>
      <c r="Y125" s="56">
        <v>13379359.66</v>
      </c>
      <c r="Z125" s="57">
        <v>0.14707302388428531</v>
      </c>
      <c r="AA125" s="56">
        <v>1439509.28</v>
      </c>
      <c r="AB125" s="56">
        <v>0</v>
      </c>
      <c r="AC125" s="56">
        <v>0</v>
      </c>
      <c r="AD125" s="56">
        <v>0</v>
      </c>
      <c r="AE125" s="56">
        <v>0</v>
      </c>
      <c r="AF125" s="56">
        <f t="shared" si="28"/>
        <v>0</v>
      </c>
      <c r="AG125" s="56">
        <v>734491.7</v>
      </c>
      <c r="AH125" s="55">
        <v>61441.62</v>
      </c>
      <c r="AI125" s="55">
        <v>175155.24</v>
      </c>
      <c r="AJ125" s="56">
        <v>0</v>
      </c>
      <c r="AK125" s="55">
        <v>132937.13</v>
      </c>
      <c r="AL125" s="55">
        <v>32367.18</v>
      </c>
      <c r="AM125" s="55">
        <v>58202.12</v>
      </c>
      <c r="AN125" s="55">
        <v>8800</v>
      </c>
      <c r="AO125" s="55">
        <v>0</v>
      </c>
      <c r="AP125" s="55">
        <v>0</v>
      </c>
      <c r="AQ125" s="55">
        <v>12826.66</v>
      </c>
      <c r="AR125" s="55">
        <v>11259.98</v>
      </c>
      <c r="AS125" s="55">
        <v>45</v>
      </c>
      <c r="AT125" s="55">
        <v>2835.53</v>
      </c>
      <c r="AU125" s="55">
        <v>0</v>
      </c>
      <c r="AV125" s="55">
        <v>74834.880000000005</v>
      </c>
      <c r="AW125" s="55">
        <v>1305197.04</v>
      </c>
      <c r="AX125" s="55">
        <v>0</v>
      </c>
      <c r="AY125" s="57">
        <f t="shared" si="29"/>
        <v>0</v>
      </c>
      <c r="AZ125" s="56">
        <v>0</v>
      </c>
      <c r="BA125" s="57">
        <v>9.9362314858890119E-2</v>
      </c>
      <c r="BB125" s="55">
        <v>169706.79</v>
      </c>
      <c r="BC125" s="55">
        <v>1785785.51</v>
      </c>
      <c r="BD125" s="56">
        <v>269444</v>
      </c>
      <c r="BE125" s="56">
        <v>0</v>
      </c>
      <c r="BF125" s="56">
        <v>136236.99</v>
      </c>
      <c r="BG125" s="56">
        <v>0</v>
      </c>
      <c r="BH125" s="56">
        <v>0</v>
      </c>
      <c r="BI125" s="56">
        <v>0</v>
      </c>
      <c r="BJ125" s="56">
        <f t="shared" si="30"/>
        <v>0</v>
      </c>
      <c r="BK125" s="56">
        <v>0</v>
      </c>
      <c r="BL125" s="56">
        <v>1218</v>
      </c>
      <c r="BM125" s="56">
        <v>450</v>
      </c>
      <c r="BN125" s="55">
        <v>0</v>
      </c>
      <c r="BO125" s="55">
        <v>0</v>
      </c>
      <c r="BP125" s="55">
        <v>-24</v>
      </c>
      <c r="BQ125" s="55">
        <v>-17</v>
      </c>
      <c r="BR125" s="55">
        <v>-175</v>
      </c>
      <c r="BS125" s="55">
        <v>-117</v>
      </c>
      <c r="BT125" s="55">
        <v>0</v>
      </c>
      <c r="BU125" s="55">
        <v>0</v>
      </c>
      <c r="BV125" s="55">
        <v>0</v>
      </c>
      <c r="BW125" s="55">
        <v>-172</v>
      </c>
      <c r="BX125" s="55">
        <v>-1</v>
      </c>
      <c r="BY125" s="55">
        <v>1162</v>
      </c>
      <c r="BZ125" s="55">
        <v>2</v>
      </c>
      <c r="CA125" s="55">
        <v>32</v>
      </c>
      <c r="CB125" s="55">
        <v>72</v>
      </c>
      <c r="CC125" s="55">
        <v>20</v>
      </c>
      <c r="CD125" s="55">
        <v>55</v>
      </c>
      <c r="CE125" s="55">
        <v>7</v>
      </c>
      <c r="CF125" s="55">
        <v>4</v>
      </c>
    </row>
    <row r="126" spans="1:84" s="46" customFormat="1" ht="15.65" customHeight="1" x14ac:dyDescent="0.35">
      <c r="A126" s="35">
        <v>16</v>
      </c>
      <c r="B126" s="47" t="s">
        <v>353</v>
      </c>
      <c r="C126" s="53" t="s">
        <v>160</v>
      </c>
      <c r="D126" s="38" t="s">
        <v>354</v>
      </c>
      <c r="E126" s="38" t="s">
        <v>286</v>
      </c>
      <c r="F126" s="38" t="s">
        <v>349</v>
      </c>
      <c r="G126" s="55">
        <v>18700735.66</v>
      </c>
      <c r="H126" s="55">
        <v>725764.82</v>
      </c>
      <c r="I126" s="55">
        <v>0</v>
      </c>
      <c r="J126" s="55">
        <v>0</v>
      </c>
      <c r="K126" s="56">
        <v>0</v>
      </c>
      <c r="L126" s="56">
        <v>19426500.48</v>
      </c>
      <c r="M126" s="56">
        <v>0</v>
      </c>
      <c r="N126" s="55">
        <v>0</v>
      </c>
      <c r="O126" s="55">
        <v>4077568.06</v>
      </c>
      <c r="P126" s="67">
        <v>1813988.9</v>
      </c>
      <c r="Q126" s="55">
        <v>0</v>
      </c>
      <c r="R126" s="55">
        <v>1332720.2</v>
      </c>
      <c r="S126" s="55">
        <v>7529218.4800000004</v>
      </c>
      <c r="T126" s="55">
        <v>1330444.93</v>
      </c>
      <c r="U126" s="55">
        <v>0</v>
      </c>
      <c r="V126" s="55">
        <v>0</v>
      </c>
      <c r="W126" s="55">
        <v>701465.13</v>
      </c>
      <c r="X126" s="56">
        <v>1780017.39</v>
      </c>
      <c r="Y126" s="56">
        <v>18565423.09</v>
      </c>
      <c r="Z126" s="57">
        <v>0.16503123469410377</v>
      </c>
      <c r="AA126" s="56">
        <v>1780017.39</v>
      </c>
      <c r="AB126" s="56">
        <v>0</v>
      </c>
      <c r="AC126" s="56">
        <v>0</v>
      </c>
      <c r="AD126" s="56">
        <v>0</v>
      </c>
      <c r="AE126" s="56">
        <v>0</v>
      </c>
      <c r="AF126" s="56">
        <f t="shared" si="28"/>
        <v>0</v>
      </c>
      <c r="AG126" s="56">
        <v>856105.03</v>
      </c>
      <c r="AH126" s="55">
        <v>68572.039999999994</v>
      </c>
      <c r="AI126" s="55">
        <v>188209.47</v>
      </c>
      <c r="AJ126" s="56">
        <v>0</v>
      </c>
      <c r="AK126" s="55">
        <v>222652.73</v>
      </c>
      <c r="AL126" s="55">
        <v>35542.35</v>
      </c>
      <c r="AM126" s="55">
        <v>76428.039999999994</v>
      </c>
      <c r="AN126" s="55">
        <v>10800</v>
      </c>
      <c r="AO126" s="55">
        <v>0</v>
      </c>
      <c r="AP126" s="55">
        <v>0</v>
      </c>
      <c r="AQ126" s="55">
        <v>46074.96</v>
      </c>
      <c r="AR126" s="55">
        <v>15768.67</v>
      </c>
      <c r="AS126" s="55">
        <v>0</v>
      </c>
      <c r="AT126" s="55">
        <v>2094.7399999999998</v>
      </c>
      <c r="AU126" s="55">
        <v>0</v>
      </c>
      <c r="AV126" s="55">
        <v>100558.51000000001</v>
      </c>
      <c r="AW126" s="55">
        <v>1622806.54</v>
      </c>
      <c r="AX126" s="55">
        <v>0</v>
      </c>
      <c r="AY126" s="57">
        <f t="shared" si="29"/>
        <v>0</v>
      </c>
      <c r="AZ126" s="56">
        <v>0</v>
      </c>
      <c r="BA126" s="57">
        <v>9.5184351159370378E-2</v>
      </c>
      <c r="BB126" s="55">
        <v>2087747.61</v>
      </c>
      <c r="BC126" s="55">
        <v>1118231.75</v>
      </c>
      <c r="BD126" s="56">
        <v>269444</v>
      </c>
      <c r="BE126" s="56">
        <v>0</v>
      </c>
      <c r="BF126" s="56">
        <v>736448.77000000095</v>
      </c>
      <c r="BG126" s="56">
        <v>330747.135000001</v>
      </c>
      <c r="BH126" s="56">
        <v>0</v>
      </c>
      <c r="BI126" s="56">
        <v>0</v>
      </c>
      <c r="BJ126" s="56">
        <f t="shared" si="30"/>
        <v>0</v>
      </c>
      <c r="BK126" s="56">
        <v>0</v>
      </c>
      <c r="BL126" s="56">
        <v>1774</v>
      </c>
      <c r="BM126" s="56">
        <v>847</v>
      </c>
      <c r="BN126" s="55">
        <v>12</v>
      </c>
      <c r="BO126" s="55">
        <v>-10</v>
      </c>
      <c r="BP126" s="55">
        <v>-14</v>
      </c>
      <c r="BQ126" s="55">
        <v>-14</v>
      </c>
      <c r="BR126" s="55">
        <v>-436</v>
      </c>
      <c r="BS126" s="55">
        <v>-158</v>
      </c>
      <c r="BT126" s="55">
        <v>0</v>
      </c>
      <c r="BU126" s="55">
        <v>0</v>
      </c>
      <c r="BV126" s="55">
        <v>0</v>
      </c>
      <c r="BW126" s="55">
        <v>-362</v>
      </c>
      <c r="BX126" s="55">
        <v>-2</v>
      </c>
      <c r="BY126" s="55">
        <v>1637</v>
      </c>
      <c r="BZ126" s="55">
        <v>22</v>
      </c>
      <c r="CA126" s="55">
        <v>26</v>
      </c>
      <c r="CB126" s="55">
        <v>203</v>
      </c>
      <c r="CC126" s="55">
        <v>34</v>
      </c>
      <c r="CD126" s="55">
        <v>118</v>
      </c>
      <c r="CE126" s="55">
        <v>7</v>
      </c>
      <c r="CF126" s="55">
        <v>0</v>
      </c>
    </row>
    <row r="127" spans="1:84" s="46" customFormat="1" ht="15.65" customHeight="1" x14ac:dyDescent="0.35">
      <c r="A127" s="35">
        <v>16</v>
      </c>
      <c r="B127" s="47" t="s">
        <v>355</v>
      </c>
      <c r="C127" s="53" t="s">
        <v>356</v>
      </c>
      <c r="D127" s="38" t="s">
        <v>357</v>
      </c>
      <c r="E127" s="38" t="s">
        <v>286</v>
      </c>
      <c r="F127" s="38" t="s">
        <v>349</v>
      </c>
      <c r="G127" s="55">
        <v>28401310.59</v>
      </c>
      <c r="H127" s="55">
        <v>0</v>
      </c>
      <c r="I127" s="55">
        <v>1325196.25</v>
      </c>
      <c r="J127" s="55">
        <v>0</v>
      </c>
      <c r="K127" s="56">
        <v>0</v>
      </c>
      <c r="L127" s="56">
        <v>29726506.84</v>
      </c>
      <c r="M127" s="56">
        <v>0</v>
      </c>
      <c r="N127" s="55">
        <v>5413849.5499999998</v>
      </c>
      <c r="O127" s="55">
        <v>2714041.53</v>
      </c>
      <c r="P127" s="67">
        <v>3340953.71</v>
      </c>
      <c r="Q127" s="55">
        <v>22698.68</v>
      </c>
      <c r="R127" s="55">
        <v>1797482.15</v>
      </c>
      <c r="S127" s="55">
        <v>10665178.24</v>
      </c>
      <c r="T127" s="55">
        <v>1655843.93</v>
      </c>
      <c r="U127" s="55">
        <v>0</v>
      </c>
      <c r="V127" s="55">
        <v>0</v>
      </c>
      <c r="W127" s="55">
        <v>1429717.65</v>
      </c>
      <c r="X127" s="56">
        <v>2840328.22</v>
      </c>
      <c r="Y127" s="56">
        <v>29880093.66</v>
      </c>
      <c r="Z127" s="57">
        <v>7.5765000815055689E-2</v>
      </c>
      <c r="AA127" s="56">
        <v>2840328.22</v>
      </c>
      <c r="AB127" s="56">
        <v>0</v>
      </c>
      <c r="AC127" s="56">
        <v>0</v>
      </c>
      <c r="AD127" s="56">
        <v>0</v>
      </c>
      <c r="AE127" s="56">
        <v>0</v>
      </c>
      <c r="AF127" s="56">
        <f t="shared" si="28"/>
        <v>0</v>
      </c>
      <c r="AG127" s="56">
        <v>1390105.59</v>
      </c>
      <c r="AH127" s="55">
        <v>109521.05</v>
      </c>
      <c r="AI127" s="55">
        <v>296365.46000000002</v>
      </c>
      <c r="AJ127" s="56">
        <v>0</v>
      </c>
      <c r="AK127" s="55">
        <v>211229.16</v>
      </c>
      <c r="AL127" s="55">
        <v>18319.12</v>
      </c>
      <c r="AM127" s="55">
        <v>77653.539999999994</v>
      </c>
      <c r="AN127" s="55">
        <v>8800</v>
      </c>
      <c r="AO127" s="55">
        <v>0</v>
      </c>
      <c r="AP127" s="55">
        <v>0</v>
      </c>
      <c r="AQ127" s="55">
        <v>85736.48</v>
      </c>
      <c r="AR127" s="55">
        <v>19731.939999999999</v>
      </c>
      <c r="AS127" s="55">
        <v>0</v>
      </c>
      <c r="AT127" s="55">
        <v>919.81</v>
      </c>
      <c r="AU127" s="55">
        <v>13221.73</v>
      </c>
      <c r="AV127" s="55">
        <v>124831.62</v>
      </c>
      <c r="AW127" s="55">
        <v>2356435.5</v>
      </c>
      <c r="AX127" s="55">
        <v>0</v>
      </c>
      <c r="AY127" s="57">
        <f t="shared" si="29"/>
        <v>0</v>
      </c>
      <c r="AZ127" s="56">
        <v>0</v>
      </c>
      <c r="BA127" s="57">
        <v>0.10000694196837767</v>
      </c>
      <c r="BB127" s="55">
        <v>749836.72</v>
      </c>
      <c r="BC127" s="55">
        <v>1401988.6</v>
      </c>
      <c r="BD127" s="56">
        <v>269444</v>
      </c>
      <c r="BE127" s="56">
        <v>0</v>
      </c>
      <c r="BF127" s="56">
        <v>876444.71</v>
      </c>
      <c r="BG127" s="56">
        <v>287335.83500000002</v>
      </c>
      <c r="BH127" s="56">
        <v>0</v>
      </c>
      <c r="BI127" s="56">
        <v>0</v>
      </c>
      <c r="BJ127" s="56">
        <f t="shared" si="30"/>
        <v>0</v>
      </c>
      <c r="BK127" s="56">
        <v>0</v>
      </c>
      <c r="BL127" s="56">
        <v>1891</v>
      </c>
      <c r="BM127" s="56">
        <v>1114</v>
      </c>
      <c r="BN127" s="55">
        <v>0</v>
      </c>
      <c r="BO127" s="55">
        <v>0</v>
      </c>
      <c r="BP127" s="55">
        <v>-37</v>
      </c>
      <c r="BQ127" s="55">
        <v>-27</v>
      </c>
      <c r="BR127" s="55">
        <v>-620</v>
      </c>
      <c r="BS127" s="55">
        <v>-218</v>
      </c>
      <c r="BT127" s="55">
        <v>0</v>
      </c>
      <c r="BU127" s="55">
        <v>-1</v>
      </c>
      <c r="BV127" s="55">
        <v>9</v>
      </c>
      <c r="BW127" s="55">
        <v>-454</v>
      </c>
      <c r="BX127" s="55">
        <v>0</v>
      </c>
      <c r="BY127" s="55">
        <v>1657</v>
      </c>
      <c r="BZ127" s="55">
        <v>33</v>
      </c>
      <c r="CA127" s="55">
        <v>33</v>
      </c>
      <c r="CB127" s="55">
        <v>294</v>
      </c>
      <c r="CC127" s="55">
        <v>51</v>
      </c>
      <c r="CD127" s="55">
        <v>102</v>
      </c>
      <c r="CE127" s="55">
        <v>3</v>
      </c>
      <c r="CF127" s="55">
        <v>4</v>
      </c>
    </row>
    <row r="128" spans="1:84" s="46" customFormat="1" ht="15.65" customHeight="1" x14ac:dyDescent="0.35">
      <c r="A128" s="35">
        <v>16</v>
      </c>
      <c r="B128" s="47" t="s">
        <v>358</v>
      </c>
      <c r="C128" s="53" t="s">
        <v>359</v>
      </c>
      <c r="D128" s="38" t="s">
        <v>354</v>
      </c>
      <c r="E128" s="38" t="s">
        <v>286</v>
      </c>
      <c r="F128" s="38" t="s">
        <v>349</v>
      </c>
      <c r="G128" s="55">
        <v>20740532.170000002</v>
      </c>
      <c r="H128" s="55">
        <v>0</v>
      </c>
      <c r="I128" s="55">
        <v>251995.39</v>
      </c>
      <c r="J128" s="55">
        <v>44340.31</v>
      </c>
      <c r="K128" s="56">
        <v>0</v>
      </c>
      <c r="L128" s="56">
        <v>21036867.870000001</v>
      </c>
      <c r="M128" s="56">
        <v>399012.19</v>
      </c>
      <c r="N128" s="55">
        <v>59228.92</v>
      </c>
      <c r="O128" s="55">
        <v>4383004.87</v>
      </c>
      <c r="P128" s="67">
        <v>2880833.47</v>
      </c>
      <c r="Q128" s="55">
        <v>0</v>
      </c>
      <c r="R128" s="55">
        <v>1844732.9</v>
      </c>
      <c r="S128" s="55">
        <v>7443122.7400000002</v>
      </c>
      <c r="T128" s="55">
        <v>1654055.59</v>
      </c>
      <c r="U128" s="55">
        <v>21594.36</v>
      </c>
      <c r="V128" s="55">
        <v>0</v>
      </c>
      <c r="W128" s="55">
        <v>561891.43000000005</v>
      </c>
      <c r="X128" s="56">
        <v>2079626.04</v>
      </c>
      <c r="Y128" s="56">
        <v>20928090.32</v>
      </c>
      <c r="Z128" s="57">
        <v>6.8170035773966353E-2</v>
      </c>
      <c r="AA128" s="56">
        <v>2079626.04</v>
      </c>
      <c r="AB128" s="56">
        <v>0</v>
      </c>
      <c r="AC128" s="56">
        <v>0</v>
      </c>
      <c r="AD128" s="56">
        <v>0</v>
      </c>
      <c r="AE128" s="56">
        <v>0</v>
      </c>
      <c r="AF128" s="56">
        <f t="shared" si="28"/>
        <v>0</v>
      </c>
      <c r="AG128" s="56">
        <v>1081351.32</v>
      </c>
      <c r="AH128" s="55">
        <v>88335.88</v>
      </c>
      <c r="AI128" s="55">
        <v>282784.43</v>
      </c>
      <c r="AJ128" s="56">
        <v>0</v>
      </c>
      <c r="AK128" s="55">
        <v>305799.19</v>
      </c>
      <c r="AL128" s="55">
        <v>30785.119999999999</v>
      </c>
      <c r="AM128" s="55">
        <v>84384.79</v>
      </c>
      <c r="AN128" s="55">
        <v>10800</v>
      </c>
      <c r="AO128" s="55">
        <v>3900</v>
      </c>
      <c r="AP128" s="55">
        <v>0</v>
      </c>
      <c r="AQ128" s="55">
        <v>39380.54</v>
      </c>
      <c r="AR128" s="55">
        <v>13700.28</v>
      </c>
      <c r="AS128" s="55">
        <v>0</v>
      </c>
      <c r="AT128" s="55">
        <v>9547.2900000000009</v>
      </c>
      <c r="AU128" s="55">
        <v>336.98</v>
      </c>
      <c r="AV128" s="55">
        <v>76184.59</v>
      </c>
      <c r="AW128" s="55">
        <v>2027290.41</v>
      </c>
      <c r="AX128" s="55">
        <v>0</v>
      </c>
      <c r="AY128" s="57">
        <f t="shared" si="29"/>
        <v>0</v>
      </c>
      <c r="AZ128" s="56">
        <v>0</v>
      </c>
      <c r="BA128" s="57">
        <v>9.8376105207595876E-2</v>
      </c>
      <c r="BB128" s="55">
        <v>473661.94</v>
      </c>
      <c r="BC128" s="55">
        <v>940220.88</v>
      </c>
      <c r="BD128" s="56">
        <v>269444</v>
      </c>
      <c r="BE128" s="56">
        <v>0</v>
      </c>
      <c r="BF128" s="56">
        <v>1409732.63</v>
      </c>
      <c r="BG128" s="56">
        <v>902910.02749999904</v>
      </c>
      <c r="BH128" s="56">
        <v>0</v>
      </c>
      <c r="BI128" s="56">
        <v>0</v>
      </c>
      <c r="BJ128" s="56">
        <f t="shared" si="30"/>
        <v>0</v>
      </c>
      <c r="BK128" s="56">
        <v>0</v>
      </c>
      <c r="BL128" s="56">
        <v>1739</v>
      </c>
      <c r="BM128" s="56">
        <v>853</v>
      </c>
      <c r="BN128" s="55">
        <v>4</v>
      </c>
      <c r="BO128" s="55">
        <v>0</v>
      </c>
      <c r="BP128" s="55">
        <v>-17</v>
      </c>
      <c r="BQ128" s="55">
        <v>-18</v>
      </c>
      <c r="BR128" s="55">
        <v>-412</v>
      </c>
      <c r="BS128" s="55">
        <v>-142</v>
      </c>
      <c r="BT128" s="55">
        <v>0</v>
      </c>
      <c r="BU128" s="55">
        <v>-5</v>
      </c>
      <c r="BV128" s="55">
        <v>0</v>
      </c>
      <c r="BW128" s="55">
        <v>-398</v>
      </c>
      <c r="BX128" s="55">
        <v>0</v>
      </c>
      <c r="BY128" s="55">
        <v>1604</v>
      </c>
      <c r="BZ128" s="55">
        <v>9</v>
      </c>
      <c r="CA128" s="55">
        <v>50</v>
      </c>
      <c r="CB128" s="55">
        <v>223</v>
      </c>
      <c r="CC128" s="55">
        <v>25</v>
      </c>
      <c r="CD128" s="55">
        <v>140</v>
      </c>
      <c r="CE128" s="55">
        <v>10</v>
      </c>
      <c r="CF128" s="55">
        <v>0</v>
      </c>
    </row>
    <row r="129" spans="1:84" s="46" customFormat="1" ht="15.65" customHeight="1" x14ac:dyDescent="0.35">
      <c r="A129" s="35">
        <v>16</v>
      </c>
      <c r="B129" s="47" t="s">
        <v>360</v>
      </c>
      <c r="C129" s="53" t="s">
        <v>277</v>
      </c>
      <c r="D129" s="38" t="s">
        <v>361</v>
      </c>
      <c r="E129" s="38" t="s">
        <v>286</v>
      </c>
      <c r="F129" s="38" t="s">
        <v>349</v>
      </c>
      <c r="G129" s="55">
        <v>14436017.359999999</v>
      </c>
      <c r="H129" s="55">
        <v>7224.05</v>
      </c>
      <c r="I129" s="55">
        <v>290291.82</v>
      </c>
      <c r="J129" s="55">
        <v>16156.31</v>
      </c>
      <c r="K129" s="56">
        <v>0</v>
      </c>
      <c r="L129" s="56">
        <v>14749689.539999999</v>
      </c>
      <c r="M129" s="56">
        <v>161562.29999999999</v>
      </c>
      <c r="N129" s="55">
        <v>0</v>
      </c>
      <c r="O129" s="55">
        <v>3703018.12</v>
      </c>
      <c r="P129" s="67">
        <v>1309486.92</v>
      </c>
      <c r="Q129" s="55">
        <v>0</v>
      </c>
      <c r="R129" s="55">
        <v>1545972.41</v>
      </c>
      <c r="S129" s="55">
        <v>4876200.3499999996</v>
      </c>
      <c r="T129" s="55">
        <v>1082493.22</v>
      </c>
      <c r="U129" s="55">
        <v>0</v>
      </c>
      <c r="V129" s="55">
        <v>0</v>
      </c>
      <c r="W129" s="55">
        <v>704577.47</v>
      </c>
      <c r="X129" s="56">
        <v>1431188.6300000001</v>
      </c>
      <c r="Y129" s="56">
        <v>14652937.119999999</v>
      </c>
      <c r="Z129" s="57">
        <v>9.0471258002742194E-2</v>
      </c>
      <c r="AA129" s="56">
        <v>1431188.63</v>
      </c>
      <c r="AB129" s="56">
        <v>0</v>
      </c>
      <c r="AC129" s="56">
        <v>0</v>
      </c>
      <c r="AD129" s="56">
        <v>0</v>
      </c>
      <c r="AE129" s="56">
        <v>0</v>
      </c>
      <c r="AF129" s="56">
        <f t="shared" si="28"/>
        <v>0</v>
      </c>
      <c r="AG129" s="56">
        <v>931305.24</v>
      </c>
      <c r="AH129" s="55">
        <v>70398.78</v>
      </c>
      <c r="AI129" s="55">
        <v>154513.24</v>
      </c>
      <c r="AJ129" s="56">
        <v>0</v>
      </c>
      <c r="AK129" s="55">
        <v>105942.85</v>
      </c>
      <c r="AL129" s="55">
        <v>19342.28</v>
      </c>
      <c r="AM129" s="55">
        <v>97848.89</v>
      </c>
      <c r="AN129" s="55">
        <v>8800</v>
      </c>
      <c r="AO129" s="55">
        <v>0</v>
      </c>
      <c r="AP129" s="55">
        <v>0</v>
      </c>
      <c r="AQ129" s="55">
        <v>39624.53</v>
      </c>
      <c r="AR129" s="55">
        <v>26.75</v>
      </c>
      <c r="AS129" s="55">
        <v>0</v>
      </c>
      <c r="AT129" s="55">
        <v>2273.44</v>
      </c>
      <c r="AU129" s="55">
        <v>1718.69</v>
      </c>
      <c r="AV129" s="55">
        <v>51376.4</v>
      </c>
      <c r="AW129" s="55">
        <v>1483171.09</v>
      </c>
      <c r="AX129" s="55">
        <v>0</v>
      </c>
      <c r="AY129" s="57">
        <f t="shared" si="29"/>
        <v>0</v>
      </c>
      <c r="AZ129" s="56">
        <v>0</v>
      </c>
      <c r="BA129" s="57">
        <v>9.8042871718091368E-2</v>
      </c>
      <c r="BB129" s="55">
        <v>528921.64</v>
      </c>
      <c r="BC129" s="55">
        <v>777776.58</v>
      </c>
      <c r="BD129" s="56">
        <v>150758</v>
      </c>
      <c r="BE129" s="56">
        <v>0</v>
      </c>
      <c r="BF129" s="56">
        <v>71099.239999999802</v>
      </c>
      <c r="BG129" s="56">
        <v>0</v>
      </c>
      <c r="BH129" s="56">
        <v>0</v>
      </c>
      <c r="BI129" s="56">
        <v>0</v>
      </c>
      <c r="BJ129" s="56">
        <f t="shared" si="30"/>
        <v>0</v>
      </c>
      <c r="BK129" s="56">
        <v>0</v>
      </c>
      <c r="BL129" s="56">
        <v>1196</v>
      </c>
      <c r="BM129" s="56">
        <v>578</v>
      </c>
      <c r="BN129" s="55">
        <v>12</v>
      </c>
      <c r="BO129" s="55">
        <v>-13</v>
      </c>
      <c r="BP129" s="55">
        <v>-22</v>
      </c>
      <c r="BQ129" s="55">
        <v>-11</v>
      </c>
      <c r="BR129" s="55">
        <v>-237</v>
      </c>
      <c r="BS129" s="55">
        <v>-89</v>
      </c>
      <c r="BT129" s="55">
        <v>0</v>
      </c>
      <c r="BU129" s="55">
        <v>0</v>
      </c>
      <c r="BV129" s="55">
        <v>-1</v>
      </c>
      <c r="BW129" s="55">
        <v>-262</v>
      </c>
      <c r="BX129" s="55">
        <v>0</v>
      </c>
      <c r="BY129" s="55">
        <v>1151</v>
      </c>
      <c r="BZ129" s="55">
        <v>1</v>
      </c>
      <c r="CA129" s="55">
        <v>41</v>
      </c>
      <c r="CB129" s="55">
        <v>105</v>
      </c>
      <c r="CC129" s="55">
        <v>23</v>
      </c>
      <c r="CD129" s="55">
        <v>111</v>
      </c>
      <c r="CE129" s="55">
        <v>17</v>
      </c>
      <c r="CF129" s="55">
        <v>10</v>
      </c>
    </row>
    <row r="130" spans="1:84" s="46" customFormat="1" ht="15.65" customHeight="1" x14ac:dyDescent="0.35">
      <c r="A130" s="48">
        <v>17</v>
      </c>
      <c r="B130" s="49" t="s">
        <v>362</v>
      </c>
      <c r="C130" s="53" t="s">
        <v>363</v>
      </c>
      <c r="D130" s="38" t="s">
        <v>364</v>
      </c>
      <c r="E130" s="38" t="s">
        <v>101</v>
      </c>
      <c r="F130" s="38" t="s">
        <v>349</v>
      </c>
      <c r="G130" s="55">
        <v>17785504.960000001</v>
      </c>
      <c r="H130" s="55">
        <v>13000</v>
      </c>
      <c r="I130" s="55">
        <v>776888.22</v>
      </c>
      <c r="J130" s="55">
        <v>95966.89</v>
      </c>
      <c r="K130" s="56">
        <v>0</v>
      </c>
      <c r="L130" s="56">
        <v>18671360.07</v>
      </c>
      <c r="M130" s="56">
        <v>919579.22</v>
      </c>
      <c r="N130" s="55">
        <v>2433973.9300000002</v>
      </c>
      <c r="O130" s="55">
        <v>1756763.2</v>
      </c>
      <c r="P130" s="67">
        <v>2925862.34</v>
      </c>
      <c r="Q130" s="55">
        <v>0</v>
      </c>
      <c r="R130" s="55">
        <v>2430251.2999999998</v>
      </c>
      <c r="S130" s="55">
        <v>4487808.2300000004</v>
      </c>
      <c r="T130" s="55">
        <v>1774082.25</v>
      </c>
      <c r="U130" s="55">
        <v>0</v>
      </c>
      <c r="V130" s="55">
        <v>0</v>
      </c>
      <c r="W130" s="55">
        <v>844872.89</v>
      </c>
      <c r="X130" s="56">
        <v>1877738.2</v>
      </c>
      <c r="Y130" s="56">
        <v>18531352.34</v>
      </c>
      <c r="Z130" s="57">
        <v>0.1099481784789187</v>
      </c>
      <c r="AA130" s="56">
        <v>1877738.2</v>
      </c>
      <c r="AB130" s="56">
        <v>0</v>
      </c>
      <c r="AC130" s="56">
        <v>0</v>
      </c>
      <c r="AD130" s="56">
        <v>0</v>
      </c>
      <c r="AE130" s="56">
        <v>0</v>
      </c>
      <c r="AF130" s="56">
        <f t="shared" si="28"/>
        <v>0</v>
      </c>
      <c r="AG130" s="56">
        <v>1001928.9</v>
      </c>
      <c r="AH130" s="55">
        <v>79043.789999999994</v>
      </c>
      <c r="AI130" s="55">
        <v>204574.44</v>
      </c>
      <c r="AJ130" s="56">
        <v>0</v>
      </c>
      <c r="AK130" s="55">
        <v>106097</v>
      </c>
      <c r="AL130" s="55">
        <v>11085.3</v>
      </c>
      <c r="AM130" s="55">
        <v>141385.62</v>
      </c>
      <c r="AN130" s="55">
        <v>9250</v>
      </c>
      <c r="AO130" s="55">
        <v>23508.97</v>
      </c>
      <c r="AP130" s="55">
        <v>0</v>
      </c>
      <c r="AQ130" s="55">
        <v>44739.199999999997</v>
      </c>
      <c r="AR130" s="55">
        <v>13772.34</v>
      </c>
      <c r="AS130" s="55">
        <v>0</v>
      </c>
      <c r="AT130" s="55">
        <v>8140.13</v>
      </c>
      <c r="AU130" s="55">
        <v>17034.39</v>
      </c>
      <c r="AV130" s="55">
        <v>115139.81</v>
      </c>
      <c r="AW130" s="55">
        <v>1775699.89</v>
      </c>
      <c r="AX130" s="55">
        <v>0</v>
      </c>
      <c r="AY130" s="57">
        <f t="shared" si="29"/>
        <v>0</v>
      </c>
      <c r="AZ130" s="56">
        <v>0</v>
      </c>
      <c r="BA130" s="57">
        <v>0.10038651427229235</v>
      </c>
      <c r="BB130" s="55">
        <v>624413.67000000004</v>
      </c>
      <c r="BC130" s="55">
        <v>1332499.53</v>
      </c>
      <c r="BD130" s="56">
        <v>246109.92</v>
      </c>
      <c r="BE130" s="56">
        <v>0</v>
      </c>
      <c r="BF130" s="56">
        <v>310117.76000000001</v>
      </c>
      <c r="BG130" s="56">
        <v>0</v>
      </c>
      <c r="BH130" s="56">
        <v>0</v>
      </c>
      <c r="BI130" s="56">
        <v>0</v>
      </c>
      <c r="BJ130" s="56">
        <f t="shared" si="30"/>
        <v>0</v>
      </c>
      <c r="BK130" s="56">
        <v>0</v>
      </c>
      <c r="BL130" s="56">
        <v>1221</v>
      </c>
      <c r="BM130" s="56">
        <v>685</v>
      </c>
      <c r="BN130" s="55">
        <v>3</v>
      </c>
      <c r="BO130" s="55">
        <v>0</v>
      </c>
      <c r="BP130" s="55">
        <v>-16</v>
      </c>
      <c r="BQ130" s="55">
        <v>-20</v>
      </c>
      <c r="BR130" s="55">
        <v>-290</v>
      </c>
      <c r="BS130" s="55">
        <v>-82</v>
      </c>
      <c r="BT130" s="55">
        <v>3</v>
      </c>
      <c r="BU130" s="55">
        <v>-2</v>
      </c>
      <c r="BV130" s="55">
        <v>0</v>
      </c>
      <c r="BW130" s="55">
        <v>-387</v>
      </c>
      <c r="BX130" s="55">
        <v>-2</v>
      </c>
      <c r="BY130" s="55">
        <v>1113</v>
      </c>
      <c r="BZ130" s="55">
        <v>36</v>
      </c>
      <c r="CA130" s="55">
        <v>53</v>
      </c>
      <c r="CB130" s="55">
        <v>73</v>
      </c>
      <c r="CC130" s="55">
        <v>29</v>
      </c>
      <c r="CD130" s="55">
        <v>236</v>
      </c>
      <c r="CE130" s="55">
        <v>36</v>
      </c>
      <c r="CF130" s="55">
        <v>10</v>
      </c>
    </row>
    <row r="131" spans="1:84" s="46" customFormat="1" ht="15.65" customHeight="1" x14ac:dyDescent="0.35">
      <c r="A131" s="35">
        <v>17</v>
      </c>
      <c r="B131" s="47" t="s">
        <v>365</v>
      </c>
      <c r="C131" s="53" t="s">
        <v>227</v>
      </c>
      <c r="D131" s="38" t="s">
        <v>366</v>
      </c>
      <c r="E131" s="38" t="s">
        <v>101</v>
      </c>
      <c r="F131" s="38" t="s">
        <v>349</v>
      </c>
      <c r="G131" s="55">
        <v>12078908.460000001</v>
      </c>
      <c r="H131" s="55">
        <v>253946.73</v>
      </c>
      <c r="I131" s="55">
        <v>0</v>
      </c>
      <c r="J131" s="55">
        <v>0</v>
      </c>
      <c r="K131" s="56">
        <v>0</v>
      </c>
      <c r="L131" s="56">
        <v>12332855.189999999</v>
      </c>
      <c r="M131" s="56">
        <v>0</v>
      </c>
      <c r="N131" s="55">
        <v>1106817.99</v>
      </c>
      <c r="O131" s="55">
        <v>1934796.69</v>
      </c>
      <c r="P131" s="67">
        <v>1643575.38</v>
      </c>
      <c r="Q131" s="55">
        <v>0</v>
      </c>
      <c r="R131" s="55">
        <v>1298969.8400000001</v>
      </c>
      <c r="S131" s="55">
        <v>3188045.78</v>
      </c>
      <c r="T131" s="55">
        <v>1146376.46</v>
      </c>
      <c r="U131" s="55">
        <v>0</v>
      </c>
      <c r="V131" s="55">
        <v>0</v>
      </c>
      <c r="W131" s="55">
        <v>515448.68</v>
      </c>
      <c r="X131" s="56">
        <v>1224947.96</v>
      </c>
      <c r="Y131" s="56">
        <v>12058978.779999999</v>
      </c>
      <c r="Z131" s="57">
        <v>7.2372399274072713E-2</v>
      </c>
      <c r="AA131" s="56">
        <v>1207899.22</v>
      </c>
      <c r="AB131" s="56">
        <v>0</v>
      </c>
      <c r="AC131" s="56">
        <v>0</v>
      </c>
      <c r="AD131" s="56">
        <v>0</v>
      </c>
      <c r="AE131" s="56">
        <v>85.11</v>
      </c>
      <c r="AF131" s="56">
        <f t="shared" si="28"/>
        <v>85.11</v>
      </c>
      <c r="AG131" s="56">
        <v>685910.3</v>
      </c>
      <c r="AH131" s="55">
        <v>53431.57</v>
      </c>
      <c r="AI131" s="55">
        <v>120203.27</v>
      </c>
      <c r="AJ131" s="56">
        <v>0</v>
      </c>
      <c r="AK131" s="55">
        <v>80640</v>
      </c>
      <c r="AL131" s="55">
        <v>5385.63</v>
      </c>
      <c r="AM131" s="55">
        <v>65301.31</v>
      </c>
      <c r="AN131" s="55">
        <v>8050</v>
      </c>
      <c r="AO131" s="55">
        <v>0</v>
      </c>
      <c r="AP131" s="55">
        <v>0</v>
      </c>
      <c r="AQ131" s="55">
        <v>15951.61</v>
      </c>
      <c r="AR131" s="55">
        <v>205</v>
      </c>
      <c r="AS131" s="55">
        <v>0</v>
      </c>
      <c r="AT131" s="55">
        <v>0</v>
      </c>
      <c r="AU131" s="55">
        <v>6597.41</v>
      </c>
      <c r="AV131" s="55">
        <v>32418.62</v>
      </c>
      <c r="AW131" s="55">
        <v>1074094.72</v>
      </c>
      <c r="AX131" s="55">
        <v>0</v>
      </c>
      <c r="AY131" s="57">
        <f t="shared" si="29"/>
        <v>0</v>
      </c>
      <c r="AZ131" s="56">
        <v>0</v>
      </c>
      <c r="BA131" s="57">
        <v>0.1000006932745643</v>
      </c>
      <c r="BB131" s="55">
        <v>716830.48</v>
      </c>
      <c r="BC131" s="55">
        <v>175727.84</v>
      </c>
      <c r="BD131" s="56">
        <v>269444.01</v>
      </c>
      <c r="BE131" s="56">
        <v>9.9999999511055596E-3</v>
      </c>
      <c r="BF131" s="56">
        <v>159510.34000000099</v>
      </c>
      <c r="BG131" s="56">
        <v>0</v>
      </c>
      <c r="BH131" s="56">
        <v>0</v>
      </c>
      <c r="BI131" s="56">
        <v>0</v>
      </c>
      <c r="BJ131" s="56">
        <f t="shared" si="30"/>
        <v>0</v>
      </c>
      <c r="BK131" s="56">
        <v>0</v>
      </c>
      <c r="BL131" s="56">
        <v>1208</v>
      </c>
      <c r="BM131" s="56">
        <v>490</v>
      </c>
      <c r="BN131" s="55">
        <v>19</v>
      </c>
      <c r="BO131" s="55">
        <v>0</v>
      </c>
      <c r="BP131" s="55">
        <v>-12</v>
      </c>
      <c r="BQ131" s="55">
        <v>-13</v>
      </c>
      <c r="BR131" s="55">
        <v>-158</v>
      </c>
      <c r="BS131" s="55">
        <v>-70</v>
      </c>
      <c r="BT131" s="55">
        <v>0</v>
      </c>
      <c r="BU131" s="55">
        <v>0</v>
      </c>
      <c r="BV131" s="55">
        <v>0</v>
      </c>
      <c r="BW131" s="55">
        <v>-270</v>
      </c>
      <c r="BX131" s="55">
        <v>-4</v>
      </c>
      <c r="BY131" s="55">
        <v>1190</v>
      </c>
      <c r="BZ131" s="55">
        <v>34</v>
      </c>
      <c r="CA131" s="55">
        <v>42</v>
      </c>
      <c r="CB131" s="55">
        <v>58</v>
      </c>
      <c r="CC131" s="55">
        <v>15</v>
      </c>
      <c r="CD131" s="55">
        <v>199</v>
      </c>
      <c r="CE131" s="55">
        <v>1</v>
      </c>
      <c r="CF131" s="55">
        <v>2</v>
      </c>
    </row>
    <row r="132" spans="1:84" s="46" customFormat="1" ht="15.65" customHeight="1" x14ac:dyDescent="0.35">
      <c r="A132" s="35">
        <v>17</v>
      </c>
      <c r="B132" s="47" t="s">
        <v>367</v>
      </c>
      <c r="C132" s="53" t="s">
        <v>227</v>
      </c>
      <c r="D132" s="38" t="s">
        <v>368</v>
      </c>
      <c r="E132" s="38" t="s">
        <v>104</v>
      </c>
      <c r="F132" s="38" t="s">
        <v>349</v>
      </c>
      <c r="G132" s="55">
        <v>29674668.710000001</v>
      </c>
      <c r="H132" s="55">
        <v>0</v>
      </c>
      <c r="I132" s="55">
        <v>411845.09</v>
      </c>
      <c r="J132" s="55">
        <v>0</v>
      </c>
      <c r="K132" s="56">
        <v>0</v>
      </c>
      <c r="L132" s="56">
        <v>30086513.800000001</v>
      </c>
      <c r="M132" s="56">
        <v>0</v>
      </c>
      <c r="N132" s="55">
        <v>6867934.7599999998</v>
      </c>
      <c r="O132" s="55">
        <v>1917767.89</v>
      </c>
      <c r="P132" s="67">
        <v>6788922.1399999997</v>
      </c>
      <c r="Q132" s="55">
        <v>0</v>
      </c>
      <c r="R132" s="55">
        <v>2494493.42</v>
      </c>
      <c r="S132" s="55">
        <v>7178923.2599999998</v>
      </c>
      <c r="T132" s="55">
        <v>1141711.43</v>
      </c>
      <c r="U132" s="55">
        <v>0</v>
      </c>
      <c r="V132" s="55">
        <v>0</v>
      </c>
      <c r="W132" s="55">
        <v>1004538.37</v>
      </c>
      <c r="X132" s="56">
        <v>2102922.81</v>
      </c>
      <c r="Y132" s="56">
        <v>29497214.079999998</v>
      </c>
      <c r="Z132" s="57">
        <v>5.4538625715292777E-2</v>
      </c>
      <c r="AA132" s="56">
        <v>2086449.44</v>
      </c>
      <c r="AB132" s="56">
        <v>0</v>
      </c>
      <c r="AC132" s="56">
        <v>0</v>
      </c>
      <c r="AD132" s="56">
        <v>0</v>
      </c>
      <c r="AE132" s="56">
        <v>0</v>
      </c>
      <c r="AF132" s="56">
        <f t="shared" si="28"/>
        <v>0</v>
      </c>
      <c r="AG132" s="56">
        <v>951160.46</v>
      </c>
      <c r="AH132" s="55">
        <v>72169.98</v>
      </c>
      <c r="AI132" s="55">
        <v>287901.78000000003</v>
      </c>
      <c r="AJ132" s="56">
        <v>0</v>
      </c>
      <c r="AK132" s="55">
        <v>200379.68</v>
      </c>
      <c r="AL132" s="55">
        <v>11857.05</v>
      </c>
      <c r="AM132" s="55">
        <v>94116.76</v>
      </c>
      <c r="AN132" s="55">
        <v>9800</v>
      </c>
      <c r="AO132" s="55">
        <v>18100</v>
      </c>
      <c r="AP132" s="55">
        <v>0</v>
      </c>
      <c r="AQ132" s="55">
        <v>56443.34</v>
      </c>
      <c r="AR132" s="55">
        <v>15323</v>
      </c>
      <c r="AS132" s="55">
        <v>0</v>
      </c>
      <c r="AT132" s="55">
        <v>13275.66</v>
      </c>
      <c r="AU132" s="55">
        <v>8230.23</v>
      </c>
      <c r="AV132" s="55">
        <v>94787.05</v>
      </c>
      <c r="AW132" s="55">
        <v>1833544.99</v>
      </c>
      <c r="AX132" s="55">
        <v>0</v>
      </c>
      <c r="AY132" s="57">
        <f t="shared" si="29"/>
        <v>0</v>
      </c>
      <c r="AZ132" s="56">
        <v>0</v>
      </c>
      <c r="BA132" s="57">
        <v>7.0310791348342561E-2</v>
      </c>
      <c r="BB132" s="55">
        <v>569436.16000000003</v>
      </c>
      <c r="BC132" s="55">
        <v>1048979.49</v>
      </c>
      <c r="BD132" s="56">
        <v>269444</v>
      </c>
      <c r="BE132" s="56">
        <v>0</v>
      </c>
      <c r="BF132" s="56">
        <v>604383.49000000104</v>
      </c>
      <c r="BG132" s="56">
        <v>145997.24250000101</v>
      </c>
      <c r="BH132" s="56">
        <v>0</v>
      </c>
      <c r="BI132" s="56">
        <v>0</v>
      </c>
      <c r="BJ132" s="56">
        <f t="shared" si="30"/>
        <v>0</v>
      </c>
      <c r="BK132" s="56">
        <v>0</v>
      </c>
      <c r="BL132" s="56">
        <v>2025</v>
      </c>
      <c r="BM132" s="56">
        <v>1029</v>
      </c>
      <c r="BN132" s="55">
        <v>0</v>
      </c>
      <c r="BO132" s="55">
        <v>0</v>
      </c>
      <c r="BP132" s="55">
        <v>-28</v>
      </c>
      <c r="BQ132" s="55">
        <v>-87</v>
      </c>
      <c r="BR132" s="55">
        <v>-322</v>
      </c>
      <c r="BS132" s="55">
        <v>-199</v>
      </c>
      <c r="BT132" s="55">
        <v>0</v>
      </c>
      <c r="BU132" s="55">
        <v>0</v>
      </c>
      <c r="BV132" s="55">
        <v>0</v>
      </c>
      <c r="BW132" s="55">
        <v>-421</v>
      </c>
      <c r="BX132" s="55">
        <v>-3</v>
      </c>
      <c r="BY132" s="55">
        <v>1994</v>
      </c>
      <c r="BZ132" s="55">
        <v>20</v>
      </c>
      <c r="CA132" s="55">
        <v>35</v>
      </c>
      <c r="CB132" s="55">
        <v>137</v>
      </c>
      <c r="CC132" s="55">
        <v>41</v>
      </c>
      <c r="CD132" s="55">
        <v>221</v>
      </c>
      <c r="CE132" s="55">
        <v>14</v>
      </c>
      <c r="CF132" s="55">
        <v>8</v>
      </c>
    </row>
    <row r="133" spans="1:84" s="46" customFormat="1" ht="15.65" customHeight="1" x14ac:dyDescent="0.35">
      <c r="A133" s="35">
        <v>17</v>
      </c>
      <c r="B133" s="47" t="s">
        <v>369</v>
      </c>
      <c r="C133" s="53" t="s">
        <v>370</v>
      </c>
      <c r="D133" s="38" t="s">
        <v>371</v>
      </c>
      <c r="E133" s="38" t="s">
        <v>101</v>
      </c>
      <c r="F133" s="38" t="s">
        <v>349</v>
      </c>
      <c r="G133" s="55">
        <v>22156566.579999998</v>
      </c>
      <c r="H133" s="55">
        <v>520304.05</v>
      </c>
      <c r="I133" s="55">
        <v>1178301.1399999999</v>
      </c>
      <c r="J133" s="55">
        <v>0</v>
      </c>
      <c r="K133" s="56">
        <v>3974.93</v>
      </c>
      <c r="L133" s="56">
        <v>23859146.699999999</v>
      </c>
      <c r="M133" s="56">
        <v>0</v>
      </c>
      <c r="N133" s="55">
        <v>1350522.8</v>
      </c>
      <c r="O133" s="55">
        <v>2377308.7799999998</v>
      </c>
      <c r="P133" s="67">
        <v>5046355.05</v>
      </c>
      <c r="Q133" s="55">
        <v>0</v>
      </c>
      <c r="R133" s="55">
        <v>3306614.15</v>
      </c>
      <c r="S133" s="55">
        <v>4124796.22</v>
      </c>
      <c r="T133" s="55">
        <v>3156234.7</v>
      </c>
      <c r="U133" s="55">
        <v>0</v>
      </c>
      <c r="V133" s="55">
        <v>0</v>
      </c>
      <c r="W133" s="55">
        <v>1178341.1499999999</v>
      </c>
      <c r="X133" s="56">
        <v>2218961</v>
      </c>
      <c r="Y133" s="56">
        <v>22759133.850000001</v>
      </c>
      <c r="Z133" s="57">
        <v>0.13828145960543411</v>
      </c>
      <c r="AA133" s="56">
        <v>2214986.0699999998</v>
      </c>
      <c r="AB133" s="56">
        <v>0</v>
      </c>
      <c r="AC133" s="56">
        <v>0</v>
      </c>
      <c r="AD133" s="56">
        <v>3974.93</v>
      </c>
      <c r="AE133" s="56">
        <v>0</v>
      </c>
      <c r="AF133" s="56">
        <f t="shared" si="28"/>
        <v>3974.93</v>
      </c>
      <c r="AG133" s="56">
        <v>1196678.7</v>
      </c>
      <c r="AH133" s="55">
        <v>87117.74</v>
      </c>
      <c r="AI133" s="55">
        <v>189077.01</v>
      </c>
      <c r="AJ133" s="56">
        <v>0</v>
      </c>
      <c r="AK133" s="55">
        <v>212843.72</v>
      </c>
      <c r="AL133" s="55">
        <v>0</v>
      </c>
      <c r="AM133" s="55">
        <v>132880.28</v>
      </c>
      <c r="AN133" s="55">
        <v>11000</v>
      </c>
      <c r="AO133" s="55">
        <v>2423.88</v>
      </c>
      <c r="AP133" s="55">
        <v>0</v>
      </c>
      <c r="AQ133" s="55">
        <v>65815.37000000001</v>
      </c>
      <c r="AR133" s="55">
        <v>1124.08</v>
      </c>
      <c r="AS133" s="55">
        <v>0</v>
      </c>
      <c r="AT133" s="55">
        <v>1566.65</v>
      </c>
      <c r="AU133" s="55">
        <v>2105.21</v>
      </c>
      <c r="AV133" s="55">
        <v>132609.76999999999</v>
      </c>
      <c r="AW133" s="55">
        <v>2035242.41</v>
      </c>
      <c r="AX133" s="55">
        <v>0</v>
      </c>
      <c r="AY133" s="57">
        <f t="shared" si="29"/>
        <v>0</v>
      </c>
      <c r="AZ133" s="56">
        <v>0</v>
      </c>
      <c r="BA133" s="57">
        <v>9.9969734119337544E-2</v>
      </c>
      <c r="BB133" s="55">
        <v>1682994.94</v>
      </c>
      <c r="BC133" s="55">
        <v>1452795.83</v>
      </c>
      <c r="BD133" s="56">
        <v>269444</v>
      </c>
      <c r="BE133" s="56">
        <v>0</v>
      </c>
      <c r="BF133" s="56">
        <v>1273003.96</v>
      </c>
      <c r="BG133" s="56">
        <v>764193.35750000097</v>
      </c>
      <c r="BH133" s="56">
        <v>0</v>
      </c>
      <c r="BI133" s="56">
        <v>0</v>
      </c>
      <c r="BJ133" s="56">
        <f t="shared" si="30"/>
        <v>0</v>
      </c>
      <c r="BK133" s="56">
        <v>0</v>
      </c>
      <c r="BL133" s="56">
        <v>2621</v>
      </c>
      <c r="BM133" s="56">
        <v>857</v>
      </c>
      <c r="BN133" s="55">
        <v>0</v>
      </c>
      <c r="BO133" s="55">
        <v>0</v>
      </c>
      <c r="BP133" s="55">
        <v>-5</v>
      </c>
      <c r="BQ133" s="55">
        <v>-7</v>
      </c>
      <c r="BR133" s="55">
        <v>-181</v>
      </c>
      <c r="BS133" s="55">
        <v>-140</v>
      </c>
      <c r="BT133" s="55">
        <v>0</v>
      </c>
      <c r="BU133" s="55">
        <v>-3</v>
      </c>
      <c r="BV133" s="55">
        <v>1</v>
      </c>
      <c r="BW133" s="55">
        <v>-677</v>
      </c>
      <c r="BX133" s="55">
        <v>0</v>
      </c>
      <c r="BY133" s="55">
        <v>2466</v>
      </c>
      <c r="BZ133" s="55">
        <v>3</v>
      </c>
      <c r="CA133" s="55">
        <v>64</v>
      </c>
      <c r="CB133" s="55">
        <v>82</v>
      </c>
      <c r="CC133" s="55">
        <v>22</v>
      </c>
      <c r="CD133" s="55">
        <v>463</v>
      </c>
      <c r="CE133" s="55">
        <v>100</v>
      </c>
      <c r="CF133" s="55">
        <v>10</v>
      </c>
    </row>
    <row r="134" spans="1:84" s="46" customFormat="1" ht="15.65" customHeight="1" x14ac:dyDescent="0.35">
      <c r="A134" s="35">
        <v>17</v>
      </c>
      <c r="B134" s="47" t="s">
        <v>372</v>
      </c>
      <c r="C134" s="53" t="s">
        <v>337</v>
      </c>
      <c r="D134" s="38" t="s">
        <v>373</v>
      </c>
      <c r="E134" s="38" t="s">
        <v>86</v>
      </c>
      <c r="F134" s="38" t="s">
        <v>374</v>
      </c>
      <c r="G134" s="55">
        <v>10951624.189999999</v>
      </c>
      <c r="H134" s="55">
        <v>0</v>
      </c>
      <c r="I134" s="55">
        <v>501900.52</v>
      </c>
      <c r="J134" s="55">
        <v>1871.45</v>
      </c>
      <c r="K134" s="56">
        <v>0</v>
      </c>
      <c r="L134" s="56">
        <v>11455396.16</v>
      </c>
      <c r="M134" s="56">
        <v>16843.07</v>
      </c>
      <c r="N134" s="55">
        <v>2797621.53</v>
      </c>
      <c r="O134" s="55">
        <v>627413.87</v>
      </c>
      <c r="P134" s="67">
        <v>1498383.99</v>
      </c>
      <c r="Q134" s="55">
        <v>0</v>
      </c>
      <c r="R134" s="55">
        <v>641058.18000000005</v>
      </c>
      <c r="S134" s="55">
        <v>2887787</v>
      </c>
      <c r="T134" s="55">
        <v>1578056.22</v>
      </c>
      <c r="U134" s="55">
        <v>0</v>
      </c>
      <c r="V134" s="55">
        <v>0</v>
      </c>
      <c r="W134" s="55">
        <v>556796.28</v>
      </c>
      <c r="X134" s="56">
        <v>1126169.5199999998</v>
      </c>
      <c r="Y134" s="56">
        <v>11713286.59</v>
      </c>
      <c r="Z134" s="57">
        <v>0.14212666112312972</v>
      </c>
      <c r="AA134" s="56">
        <v>1083792.5900000001</v>
      </c>
      <c r="AB134" s="56">
        <v>0</v>
      </c>
      <c r="AC134" s="56">
        <v>0</v>
      </c>
      <c r="AD134" s="56">
        <v>0</v>
      </c>
      <c r="AE134" s="56">
        <v>618.15</v>
      </c>
      <c r="AF134" s="56">
        <f t="shared" si="28"/>
        <v>618.15</v>
      </c>
      <c r="AG134" s="56">
        <v>561973.59</v>
      </c>
      <c r="AH134" s="55">
        <v>47078.79</v>
      </c>
      <c r="AI134" s="55">
        <v>47303.06</v>
      </c>
      <c r="AJ134" s="56">
        <v>0</v>
      </c>
      <c r="AK134" s="55">
        <v>56484.59</v>
      </c>
      <c r="AL134" s="55">
        <v>5942.45</v>
      </c>
      <c r="AM134" s="55">
        <v>64615.18</v>
      </c>
      <c r="AN134" s="55">
        <v>8050</v>
      </c>
      <c r="AO134" s="55">
        <v>38144.36</v>
      </c>
      <c r="AP134" s="55">
        <v>22883.43</v>
      </c>
      <c r="AQ134" s="55">
        <v>21911.199999999997</v>
      </c>
      <c r="AR134" s="55">
        <v>5699.67</v>
      </c>
      <c r="AS134" s="55">
        <v>0</v>
      </c>
      <c r="AT134" s="55">
        <v>0</v>
      </c>
      <c r="AU134" s="55">
        <v>0</v>
      </c>
      <c r="AV134" s="55">
        <v>60656.43</v>
      </c>
      <c r="AW134" s="55">
        <v>940742.75</v>
      </c>
      <c r="AX134" s="55">
        <v>0</v>
      </c>
      <c r="AY134" s="57">
        <f t="shared" si="29"/>
        <v>0</v>
      </c>
      <c r="AZ134" s="56">
        <v>0</v>
      </c>
      <c r="BA134" s="57">
        <v>9.8809848660659644E-2</v>
      </c>
      <c r="BB134" s="55">
        <v>328001.13</v>
      </c>
      <c r="BC134" s="55">
        <v>1228516.6499999999</v>
      </c>
      <c r="BD134" s="56">
        <v>269444</v>
      </c>
      <c r="BE134" s="56">
        <v>0</v>
      </c>
      <c r="BF134" s="56">
        <v>178883.28999999899</v>
      </c>
      <c r="BG134" s="56">
        <v>0</v>
      </c>
      <c r="BH134" s="56">
        <v>0</v>
      </c>
      <c r="BI134" s="56">
        <v>0</v>
      </c>
      <c r="BJ134" s="56">
        <f t="shared" si="30"/>
        <v>0</v>
      </c>
      <c r="BK134" s="56">
        <v>0</v>
      </c>
      <c r="BL134" s="56">
        <v>1025</v>
      </c>
      <c r="BM134" s="56">
        <v>542</v>
      </c>
      <c r="BN134" s="55">
        <v>1</v>
      </c>
      <c r="BO134" s="55">
        <v>0</v>
      </c>
      <c r="BP134" s="55">
        <v>-22</v>
      </c>
      <c r="BQ134" s="55">
        <v>-21</v>
      </c>
      <c r="BR134" s="55">
        <v>-205</v>
      </c>
      <c r="BS134" s="55">
        <v>-115</v>
      </c>
      <c r="BT134" s="55">
        <v>0</v>
      </c>
      <c r="BU134" s="55">
        <v>-40</v>
      </c>
      <c r="BV134" s="55">
        <v>1</v>
      </c>
      <c r="BW134" s="55">
        <v>-196</v>
      </c>
      <c r="BX134" s="55">
        <v>0</v>
      </c>
      <c r="BY134" s="55">
        <v>970</v>
      </c>
      <c r="BZ134" s="55">
        <v>17</v>
      </c>
      <c r="CA134" s="55">
        <v>10</v>
      </c>
      <c r="CB134" s="55">
        <v>62</v>
      </c>
      <c r="CC134" s="55">
        <v>12</v>
      </c>
      <c r="CD134" s="55">
        <v>110</v>
      </c>
      <c r="CE134" s="55">
        <v>6</v>
      </c>
      <c r="CF134" s="55">
        <v>6</v>
      </c>
    </row>
    <row r="135" spans="1:84" s="46" customFormat="1" ht="15.65" customHeight="1" x14ac:dyDescent="0.35">
      <c r="A135" s="35">
        <v>17</v>
      </c>
      <c r="B135" s="47" t="s">
        <v>307</v>
      </c>
      <c r="C135" s="53" t="s">
        <v>106</v>
      </c>
      <c r="D135" s="38" t="s">
        <v>375</v>
      </c>
      <c r="E135" s="38" t="s">
        <v>104</v>
      </c>
      <c r="F135" s="38" t="s">
        <v>349</v>
      </c>
      <c r="G135" s="55">
        <v>25801731.43</v>
      </c>
      <c r="H135" s="55">
        <v>659890.14</v>
      </c>
      <c r="I135" s="55">
        <v>436003.68</v>
      </c>
      <c r="J135" s="55">
        <v>2347.64</v>
      </c>
      <c r="K135" s="56">
        <v>839699.94</v>
      </c>
      <c r="L135" s="56">
        <v>27739672.829999998</v>
      </c>
      <c r="M135" s="56">
        <v>24711.87</v>
      </c>
      <c r="N135" s="55">
        <v>6602564.9299999997</v>
      </c>
      <c r="O135" s="55">
        <v>1819347.46</v>
      </c>
      <c r="P135" s="67">
        <v>5119488.66</v>
      </c>
      <c r="Q135" s="55">
        <v>0</v>
      </c>
      <c r="R135" s="55">
        <v>1772756.83</v>
      </c>
      <c r="S135" s="55">
        <v>6703523.5899999999</v>
      </c>
      <c r="T135" s="55">
        <v>1046610.31</v>
      </c>
      <c r="U135" s="55">
        <v>0</v>
      </c>
      <c r="V135" s="55">
        <v>0</v>
      </c>
      <c r="W135" s="55">
        <v>1030235.5</v>
      </c>
      <c r="X135" s="56">
        <v>2465702.5900000003</v>
      </c>
      <c r="Y135" s="56">
        <v>26560229.870000001</v>
      </c>
      <c r="Z135" s="57">
        <v>7.0444454625310779E-2</v>
      </c>
      <c r="AA135" s="56">
        <v>2458378.34</v>
      </c>
      <c r="AB135" s="56">
        <v>0</v>
      </c>
      <c r="AC135" s="56">
        <v>0</v>
      </c>
      <c r="AD135" s="56">
        <v>0</v>
      </c>
      <c r="AE135" s="56">
        <v>0</v>
      </c>
      <c r="AF135" s="56">
        <f t="shared" si="28"/>
        <v>0</v>
      </c>
      <c r="AG135" s="56">
        <v>923223.94</v>
      </c>
      <c r="AH135" s="55">
        <v>75924.59</v>
      </c>
      <c r="AI135" s="55">
        <v>213141.39</v>
      </c>
      <c r="AJ135" s="56">
        <v>11368.22</v>
      </c>
      <c r="AK135" s="55">
        <v>118101.95</v>
      </c>
      <c r="AL135" s="55">
        <v>9615.4699999999993</v>
      </c>
      <c r="AM135" s="55">
        <v>117769.53</v>
      </c>
      <c r="AN135" s="55">
        <v>16425</v>
      </c>
      <c r="AO135" s="55">
        <v>255316.16</v>
      </c>
      <c r="AP135" s="55">
        <v>18304.23</v>
      </c>
      <c r="AQ135" s="55">
        <v>51833.600000000006</v>
      </c>
      <c r="AR135" s="55">
        <v>11759.54</v>
      </c>
      <c r="AS135" s="55">
        <v>0</v>
      </c>
      <c r="AT135" s="55">
        <v>16116.6</v>
      </c>
      <c r="AU135" s="55">
        <v>0</v>
      </c>
      <c r="AV135" s="55">
        <v>140743.81</v>
      </c>
      <c r="AW135" s="55">
        <v>1979644.03</v>
      </c>
      <c r="AX135" s="55">
        <v>0</v>
      </c>
      <c r="AY135" s="57">
        <f t="shared" si="29"/>
        <v>0</v>
      </c>
      <c r="AZ135" s="56">
        <v>0</v>
      </c>
      <c r="BA135" s="57">
        <v>9.5188420311828212E-2</v>
      </c>
      <c r="BB135" s="55">
        <v>484551.64</v>
      </c>
      <c r="BC135" s="55">
        <v>1379522.86</v>
      </c>
      <c r="BD135" s="56">
        <v>266245</v>
      </c>
      <c r="BE135" s="56">
        <v>5.8207660913467401E-11</v>
      </c>
      <c r="BF135" s="56">
        <v>1401572.77</v>
      </c>
      <c r="BG135" s="56">
        <v>906661.76249999995</v>
      </c>
      <c r="BH135" s="56">
        <v>0</v>
      </c>
      <c r="BI135" s="56">
        <v>0</v>
      </c>
      <c r="BJ135" s="56">
        <f t="shared" si="30"/>
        <v>0</v>
      </c>
      <c r="BK135" s="56">
        <v>0</v>
      </c>
      <c r="BL135" s="56">
        <v>1124</v>
      </c>
      <c r="BM135" s="56">
        <v>916</v>
      </c>
      <c r="BN135" s="55">
        <v>2</v>
      </c>
      <c r="BO135" s="55">
        <v>4</v>
      </c>
      <c r="BP135" s="55">
        <v>-28</v>
      </c>
      <c r="BQ135" s="55">
        <v>-27</v>
      </c>
      <c r="BR135" s="55">
        <v>-392</v>
      </c>
      <c r="BS135" s="55">
        <v>-146</v>
      </c>
      <c r="BT135" s="55">
        <v>1</v>
      </c>
      <c r="BU135" s="55">
        <v>-1</v>
      </c>
      <c r="BV135" s="55">
        <v>818</v>
      </c>
      <c r="BW135" s="55">
        <v>-401</v>
      </c>
      <c r="BX135" s="55">
        <v>-2</v>
      </c>
      <c r="BY135" s="55">
        <v>1868</v>
      </c>
      <c r="BZ135" s="55">
        <v>22</v>
      </c>
      <c r="CA135" s="55">
        <v>20</v>
      </c>
      <c r="CB135" s="55">
        <v>171</v>
      </c>
      <c r="CC135" s="55">
        <v>47</v>
      </c>
      <c r="CD135" s="55">
        <v>209</v>
      </c>
      <c r="CE135" s="55">
        <v>19</v>
      </c>
      <c r="CF135" s="55">
        <v>9</v>
      </c>
    </row>
    <row r="136" spans="1:84" s="46" customFormat="1" ht="15.65" customHeight="1" x14ac:dyDescent="0.35">
      <c r="A136" s="39">
        <v>17</v>
      </c>
      <c r="B136" s="40" t="s">
        <v>376</v>
      </c>
      <c r="C136" s="53" t="s">
        <v>137</v>
      </c>
      <c r="D136" s="41" t="s">
        <v>377</v>
      </c>
      <c r="E136" s="42" t="s">
        <v>86</v>
      </c>
      <c r="F136" s="41" t="s">
        <v>374</v>
      </c>
      <c r="G136" s="55">
        <v>7333706.2300000004</v>
      </c>
      <c r="H136" s="55">
        <v>0</v>
      </c>
      <c r="I136" s="55">
        <v>0</v>
      </c>
      <c r="J136" s="55">
        <v>0</v>
      </c>
      <c r="K136" s="56">
        <v>0</v>
      </c>
      <c r="L136" s="56">
        <v>7333706.2300000004</v>
      </c>
      <c r="M136" s="56">
        <v>0</v>
      </c>
      <c r="N136" s="55">
        <v>993630.24</v>
      </c>
      <c r="O136" s="55">
        <v>294647.37</v>
      </c>
      <c r="P136" s="67">
        <v>618048.93999999994</v>
      </c>
      <c r="Q136" s="55">
        <v>0</v>
      </c>
      <c r="R136" s="55">
        <v>458985.36</v>
      </c>
      <c r="S136" s="55">
        <v>3045770.52</v>
      </c>
      <c r="T136" s="55">
        <v>1032385.67</v>
      </c>
      <c r="U136" s="55">
        <v>0</v>
      </c>
      <c r="V136" s="55">
        <v>0</v>
      </c>
      <c r="W136" s="55">
        <v>62104.01</v>
      </c>
      <c r="X136" s="56">
        <v>728728.37000000011</v>
      </c>
      <c r="Y136" s="56">
        <v>7234300.4800000004</v>
      </c>
      <c r="Z136" s="57">
        <v>6.1112097477621759E-2</v>
      </c>
      <c r="AA136" s="56">
        <v>726642.56</v>
      </c>
      <c r="AB136" s="56">
        <v>0</v>
      </c>
      <c r="AC136" s="56">
        <v>0</v>
      </c>
      <c r="AD136" s="56">
        <v>0</v>
      </c>
      <c r="AE136" s="56">
        <v>0</v>
      </c>
      <c r="AF136" s="56">
        <f t="shared" si="28"/>
        <v>0</v>
      </c>
      <c r="AG136" s="56">
        <v>317658.93</v>
      </c>
      <c r="AH136" s="55">
        <v>24528.18</v>
      </c>
      <c r="AI136" s="55">
        <v>46339.7</v>
      </c>
      <c r="AJ136" s="56">
        <v>0</v>
      </c>
      <c r="AK136" s="55">
        <v>40510.89</v>
      </c>
      <c r="AL136" s="55">
        <v>0</v>
      </c>
      <c r="AM136" s="55">
        <v>24781.71</v>
      </c>
      <c r="AN136" s="55">
        <v>7150</v>
      </c>
      <c r="AO136" s="55">
        <v>1675</v>
      </c>
      <c r="AP136" s="55">
        <v>4500</v>
      </c>
      <c r="AQ136" s="55">
        <v>14692.64</v>
      </c>
      <c r="AR136" s="55">
        <v>0</v>
      </c>
      <c r="AS136" s="55">
        <v>0</v>
      </c>
      <c r="AT136" s="55">
        <v>0</v>
      </c>
      <c r="AU136" s="55">
        <v>6222.96</v>
      </c>
      <c r="AV136" s="55">
        <v>27548.98</v>
      </c>
      <c r="AW136" s="55">
        <v>515608.99</v>
      </c>
      <c r="AX136" s="55">
        <v>0</v>
      </c>
      <c r="AY136" s="57">
        <f t="shared" si="29"/>
        <v>0</v>
      </c>
      <c r="AZ136" s="56">
        <v>0</v>
      </c>
      <c r="BA136" s="57">
        <v>9.9082583513847675E-2</v>
      </c>
      <c r="BB136" s="55">
        <v>170833.86</v>
      </c>
      <c r="BC136" s="55">
        <v>277344.31</v>
      </c>
      <c r="BD136" s="56">
        <v>254793.8</v>
      </c>
      <c r="BE136" s="56">
        <v>0</v>
      </c>
      <c r="BF136" s="56">
        <v>19144.5099999995</v>
      </c>
      <c r="BG136" s="56">
        <v>0</v>
      </c>
      <c r="BH136" s="56">
        <v>0</v>
      </c>
      <c r="BI136" s="56">
        <v>0</v>
      </c>
      <c r="BJ136" s="56">
        <f t="shared" si="30"/>
        <v>0</v>
      </c>
      <c r="BK136" s="56">
        <v>0</v>
      </c>
      <c r="BL136" s="56">
        <v>717</v>
      </c>
      <c r="BM136" s="56">
        <v>320</v>
      </c>
      <c r="BN136" s="55">
        <v>0</v>
      </c>
      <c r="BO136" s="55">
        <v>0</v>
      </c>
      <c r="BP136" s="55">
        <v>-10</v>
      </c>
      <c r="BQ136" s="55">
        <v>-15</v>
      </c>
      <c r="BR136" s="55">
        <v>-41</v>
      </c>
      <c r="BS136" s="55">
        <v>-70</v>
      </c>
      <c r="BT136" s="55">
        <v>0</v>
      </c>
      <c r="BU136" s="55">
        <v>0</v>
      </c>
      <c r="BV136" s="55">
        <v>9</v>
      </c>
      <c r="BW136" s="55">
        <v>-164</v>
      </c>
      <c r="BX136" s="55">
        <v>0</v>
      </c>
      <c r="BY136" s="55">
        <v>746</v>
      </c>
      <c r="BZ136" s="55">
        <v>0</v>
      </c>
      <c r="CA136" s="55">
        <v>16</v>
      </c>
      <c r="CB136" s="55">
        <v>78</v>
      </c>
      <c r="CC136" s="55">
        <v>22</v>
      </c>
      <c r="CD136" s="55">
        <v>60</v>
      </c>
      <c r="CE136" s="55">
        <v>3</v>
      </c>
      <c r="CF136" s="55">
        <v>2</v>
      </c>
    </row>
    <row r="137" spans="1:84" s="46" customFormat="1" ht="15.65" customHeight="1" x14ac:dyDescent="0.35">
      <c r="A137" s="39">
        <v>17</v>
      </c>
      <c r="B137" s="40" t="s">
        <v>378</v>
      </c>
      <c r="C137" s="53" t="s">
        <v>379</v>
      </c>
      <c r="D137" s="41" t="s">
        <v>373</v>
      </c>
      <c r="E137" s="42" t="s">
        <v>86</v>
      </c>
      <c r="F137" s="41" t="s">
        <v>374</v>
      </c>
      <c r="G137" s="55">
        <v>11183282.970000001</v>
      </c>
      <c r="H137" s="55">
        <v>0</v>
      </c>
      <c r="I137" s="55">
        <v>374054.43</v>
      </c>
      <c r="J137" s="55">
        <v>0</v>
      </c>
      <c r="K137" s="56">
        <v>0</v>
      </c>
      <c r="L137" s="56">
        <v>11557337.4</v>
      </c>
      <c r="M137" s="56">
        <v>0</v>
      </c>
      <c r="N137" s="55">
        <v>2862027.14</v>
      </c>
      <c r="O137" s="55">
        <v>596695.12</v>
      </c>
      <c r="P137" s="67">
        <v>1429289.12</v>
      </c>
      <c r="Q137" s="55">
        <v>0</v>
      </c>
      <c r="R137" s="55">
        <v>836242.37</v>
      </c>
      <c r="S137" s="55">
        <v>2736871.98</v>
      </c>
      <c r="T137" s="55">
        <v>1591113.21</v>
      </c>
      <c r="U137" s="55">
        <v>0</v>
      </c>
      <c r="V137" s="55">
        <v>0</v>
      </c>
      <c r="W137" s="55">
        <v>435802.79</v>
      </c>
      <c r="X137" s="56">
        <v>1118334.08</v>
      </c>
      <c r="Y137" s="56">
        <v>11606375.810000001</v>
      </c>
      <c r="Z137" s="57">
        <v>0.1634888158427775</v>
      </c>
      <c r="AA137" s="56">
        <v>1118324.06</v>
      </c>
      <c r="AB137" s="56">
        <v>0</v>
      </c>
      <c r="AC137" s="56">
        <v>0</v>
      </c>
      <c r="AD137" s="56">
        <v>0</v>
      </c>
      <c r="AE137" s="56">
        <v>0</v>
      </c>
      <c r="AF137" s="56">
        <f t="shared" si="28"/>
        <v>0</v>
      </c>
      <c r="AG137" s="56">
        <v>454023.21</v>
      </c>
      <c r="AH137" s="55">
        <v>40943.72</v>
      </c>
      <c r="AI137" s="55">
        <v>51250.32</v>
      </c>
      <c r="AJ137" s="56">
        <v>0</v>
      </c>
      <c r="AK137" s="55">
        <v>86509.92</v>
      </c>
      <c r="AL137" s="55">
        <v>6613.69</v>
      </c>
      <c r="AM137" s="55">
        <v>84627.01</v>
      </c>
      <c r="AN137" s="55">
        <v>8000</v>
      </c>
      <c r="AO137" s="55">
        <v>24527.5</v>
      </c>
      <c r="AP137" s="55">
        <v>11650</v>
      </c>
      <c r="AQ137" s="55">
        <v>20437.489999999998</v>
      </c>
      <c r="AR137" s="55">
        <v>377.25</v>
      </c>
      <c r="AS137" s="55">
        <v>0</v>
      </c>
      <c r="AT137" s="55">
        <v>0</v>
      </c>
      <c r="AU137" s="55">
        <v>0</v>
      </c>
      <c r="AV137" s="55">
        <v>35485.360000000001</v>
      </c>
      <c r="AW137" s="55">
        <v>824445.47</v>
      </c>
      <c r="AX137" s="55">
        <v>0</v>
      </c>
      <c r="AY137" s="57">
        <f t="shared" si="29"/>
        <v>0</v>
      </c>
      <c r="AZ137" s="56">
        <v>0</v>
      </c>
      <c r="BA137" s="57">
        <v>9.9999621130931637E-2</v>
      </c>
      <c r="BB137" s="55">
        <v>523569.67</v>
      </c>
      <c r="BC137" s="55">
        <v>1304772.02</v>
      </c>
      <c r="BD137" s="56">
        <v>269444</v>
      </c>
      <c r="BE137" s="56">
        <v>0</v>
      </c>
      <c r="BF137" s="56">
        <v>207605.43</v>
      </c>
      <c r="BG137" s="56">
        <v>1494.06249999994</v>
      </c>
      <c r="BH137" s="56">
        <v>0</v>
      </c>
      <c r="BI137" s="56">
        <v>0</v>
      </c>
      <c r="BJ137" s="56">
        <f t="shared" si="30"/>
        <v>0</v>
      </c>
      <c r="BK137" s="56">
        <v>0</v>
      </c>
      <c r="BL137" s="56">
        <v>1022</v>
      </c>
      <c r="BM137" s="56">
        <v>526</v>
      </c>
      <c r="BN137" s="55">
        <v>0</v>
      </c>
      <c r="BO137" s="55">
        <v>0</v>
      </c>
      <c r="BP137" s="55">
        <v>-14</v>
      </c>
      <c r="BQ137" s="55">
        <v>-16</v>
      </c>
      <c r="BR137" s="55">
        <v>-163</v>
      </c>
      <c r="BS137" s="55">
        <v>-111</v>
      </c>
      <c r="BT137" s="55">
        <v>17</v>
      </c>
      <c r="BU137" s="55">
        <v>-48</v>
      </c>
      <c r="BV137" s="55">
        <v>74</v>
      </c>
      <c r="BW137" s="55">
        <v>-224</v>
      </c>
      <c r="BX137" s="55">
        <v>-2</v>
      </c>
      <c r="BY137" s="55">
        <v>1061</v>
      </c>
      <c r="BZ137" s="55">
        <v>1</v>
      </c>
      <c r="CA137" s="55">
        <v>15</v>
      </c>
      <c r="CB137" s="55">
        <v>61</v>
      </c>
      <c r="CC137" s="55">
        <v>16</v>
      </c>
      <c r="CD137" s="55">
        <v>132</v>
      </c>
      <c r="CE137" s="55">
        <v>13</v>
      </c>
      <c r="CF137" s="55">
        <v>2</v>
      </c>
    </row>
    <row r="138" spans="1:84" s="46" customFormat="1" ht="15.65" customHeight="1" x14ac:dyDescent="0.35">
      <c r="A138" s="39">
        <v>18</v>
      </c>
      <c r="B138" s="40" t="s">
        <v>383</v>
      </c>
      <c r="C138" s="53" t="s">
        <v>211</v>
      </c>
      <c r="D138" s="41" t="s">
        <v>384</v>
      </c>
      <c r="E138" s="42" t="s">
        <v>86</v>
      </c>
      <c r="F138" s="41" t="s">
        <v>385</v>
      </c>
      <c r="G138" s="55">
        <v>3968957.27</v>
      </c>
      <c r="H138" s="55">
        <v>0</v>
      </c>
      <c r="I138" s="55">
        <v>35732.85</v>
      </c>
      <c r="J138" s="55">
        <v>136520.97</v>
      </c>
      <c r="K138" s="56">
        <v>0</v>
      </c>
      <c r="L138" s="56">
        <v>4141211.09</v>
      </c>
      <c r="M138" s="56">
        <v>1365209.71</v>
      </c>
      <c r="N138" s="55">
        <v>370828.95</v>
      </c>
      <c r="O138" s="55">
        <v>518887.88</v>
      </c>
      <c r="P138" s="67">
        <v>499105.78</v>
      </c>
      <c r="Q138" s="55">
        <v>0</v>
      </c>
      <c r="R138" s="55">
        <v>369504.67</v>
      </c>
      <c r="S138" s="55">
        <v>1375924.32</v>
      </c>
      <c r="T138" s="55">
        <v>393877.35</v>
      </c>
      <c r="U138" s="55">
        <v>0</v>
      </c>
      <c r="V138" s="55">
        <v>0</v>
      </c>
      <c r="W138" s="55">
        <v>34084.18</v>
      </c>
      <c r="X138" s="56">
        <v>560684.81000000006</v>
      </c>
      <c r="Y138" s="56">
        <v>4122897.94</v>
      </c>
      <c r="Z138" s="57">
        <v>5.5133037499292353E-2</v>
      </c>
      <c r="AA138" s="56">
        <v>533418.53</v>
      </c>
      <c r="AB138" s="56">
        <v>0</v>
      </c>
      <c r="AC138" s="56">
        <v>0</v>
      </c>
      <c r="AD138" s="56">
        <v>0</v>
      </c>
      <c r="AE138" s="56">
        <v>0</v>
      </c>
      <c r="AF138" s="56">
        <f t="shared" ref="AF138:AF143" si="31">SUM(AD138:AE138)</f>
        <v>0</v>
      </c>
      <c r="AG138" s="56">
        <v>115797.12</v>
      </c>
      <c r="AH138" s="55">
        <v>9052.93</v>
      </c>
      <c r="AI138" s="55">
        <v>43052.66</v>
      </c>
      <c r="AJ138" s="56">
        <v>0</v>
      </c>
      <c r="AK138" s="55">
        <v>32575.71</v>
      </c>
      <c r="AL138" s="55">
        <v>0</v>
      </c>
      <c r="AM138" s="55">
        <v>13915.43</v>
      </c>
      <c r="AN138" s="55">
        <v>6494</v>
      </c>
      <c r="AO138" s="55">
        <v>0</v>
      </c>
      <c r="AP138" s="55">
        <v>0</v>
      </c>
      <c r="AQ138" s="55">
        <v>11208.8</v>
      </c>
      <c r="AR138" s="55">
        <v>10356.66</v>
      </c>
      <c r="AS138" s="55">
        <v>0</v>
      </c>
      <c r="AT138" s="55">
        <v>7475</v>
      </c>
      <c r="AU138" s="55">
        <v>4333.25</v>
      </c>
      <c r="AV138" s="55">
        <v>28455.850000000002</v>
      </c>
      <c r="AW138" s="55">
        <v>282717.40999999997</v>
      </c>
      <c r="AX138" s="55">
        <v>0</v>
      </c>
      <c r="AY138" s="57">
        <f t="shared" ref="AY138:AY143" si="32">AX138/AW138</f>
        <v>0</v>
      </c>
      <c r="AZ138" s="56">
        <v>0</v>
      </c>
      <c r="BA138" s="57">
        <v>0.10000034344631634</v>
      </c>
      <c r="BB138" s="55">
        <v>81459.520000000004</v>
      </c>
      <c r="BC138" s="55">
        <v>137361.15</v>
      </c>
      <c r="BD138" s="56">
        <v>266708.34999999998</v>
      </c>
      <c r="BE138" s="56">
        <v>9.9999993108212904E-4</v>
      </c>
      <c r="BF138" s="56">
        <v>253602.91</v>
      </c>
      <c r="BG138" s="56">
        <v>182923.5575</v>
      </c>
      <c r="BH138" s="56">
        <v>0</v>
      </c>
      <c r="BI138" s="56">
        <v>0</v>
      </c>
      <c r="BJ138" s="56">
        <f t="shared" ref="BJ138:BJ143" si="33">SUM(BH138:BI138)</f>
        <v>0</v>
      </c>
      <c r="BK138" s="56">
        <v>0</v>
      </c>
      <c r="BL138" s="56">
        <v>357</v>
      </c>
      <c r="BM138" s="56">
        <v>110</v>
      </c>
      <c r="BN138" s="55">
        <v>0</v>
      </c>
      <c r="BO138" s="55">
        <v>0</v>
      </c>
      <c r="BP138" s="55">
        <v>-2</v>
      </c>
      <c r="BQ138" s="55">
        <v>-4</v>
      </c>
      <c r="BR138" s="55">
        <v>-23</v>
      </c>
      <c r="BS138" s="55">
        <v>-17</v>
      </c>
      <c r="BT138" s="55">
        <v>0</v>
      </c>
      <c r="BU138" s="55">
        <v>0</v>
      </c>
      <c r="BV138" s="55">
        <v>2</v>
      </c>
      <c r="BW138" s="55">
        <v>-102</v>
      </c>
      <c r="BX138" s="55">
        <v>-2</v>
      </c>
      <c r="BY138" s="55">
        <v>319</v>
      </c>
      <c r="BZ138" s="55">
        <v>2</v>
      </c>
      <c r="CA138" s="55">
        <v>0</v>
      </c>
      <c r="CB138" s="55">
        <v>24</v>
      </c>
      <c r="CC138" s="55">
        <v>13</v>
      </c>
      <c r="CD138" s="55">
        <v>63</v>
      </c>
      <c r="CE138" s="55">
        <v>1</v>
      </c>
      <c r="CF138" s="55">
        <v>1</v>
      </c>
    </row>
    <row r="139" spans="1:84" s="46" customFormat="1" ht="15.65" customHeight="1" x14ac:dyDescent="0.35">
      <c r="A139" s="39">
        <v>18</v>
      </c>
      <c r="B139" s="40" t="s">
        <v>387</v>
      </c>
      <c r="C139" s="53" t="s">
        <v>388</v>
      </c>
      <c r="D139" s="41" t="s">
        <v>389</v>
      </c>
      <c r="E139" s="42" t="s">
        <v>86</v>
      </c>
      <c r="F139" s="41" t="s">
        <v>390</v>
      </c>
      <c r="G139" s="55">
        <v>25325327.73</v>
      </c>
      <c r="H139" s="55">
        <v>0</v>
      </c>
      <c r="I139" s="55">
        <v>767233.74</v>
      </c>
      <c r="J139" s="55">
        <v>92539.32</v>
      </c>
      <c r="K139" s="56">
        <v>0</v>
      </c>
      <c r="L139" s="56">
        <v>26185100.789999999</v>
      </c>
      <c r="M139" s="56">
        <v>1106733.8700000001</v>
      </c>
      <c r="N139" s="55">
        <v>16280.91</v>
      </c>
      <c r="O139" s="55">
        <v>1938303.9</v>
      </c>
      <c r="P139" s="67">
        <v>6097572.9199999999</v>
      </c>
      <c r="Q139" s="55">
        <v>1308.21</v>
      </c>
      <c r="R139" s="55">
        <v>2977874.18</v>
      </c>
      <c r="S139" s="55">
        <v>7441025.2000000002</v>
      </c>
      <c r="T139" s="55">
        <v>3978770.63</v>
      </c>
      <c r="U139" s="55">
        <v>0</v>
      </c>
      <c r="V139" s="55">
        <v>0</v>
      </c>
      <c r="W139" s="55">
        <v>792898.38</v>
      </c>
      <c r="X139" s="56">
        <v>2313287.19</v>
      </c>
      <c r="Y139" s="56">
        <v>25557321.52</v>
      </c>
      <c r="Z139" s="57">
        <v>4.8826158665470111E-2</v>
      </c>
      <c r="AA139" s="56">
        <v>2286276.75</v>
      </c>
      <c r="AB139" s="56">
        <v>0</v>
      </c>
      <c r="AC139" s="56">
        <v>0</v>
      </c>
      <c r="AD139" s="56">
        <v>0</v>
      </c>
      <c r="AE139" s="56">
        <v>2064.3000000000002</v>
      </c>
      <c r="AF139" s="56">
        <f t="shared" si="31"/>
        <v>2064.3000000000002</v>
      </c>
      <c r="AG139" s="56">
        <v>1278892.71</v>
      </c>
      <c r="AH139" s="55">
        <v>124284.96</v>
      </c>
      <c r="AI139" s="55">
        <v>332180.53000000003</v>
      </c>
      <c r="AJ139" s="56">
        <v>0</v>
      </c>
      <c r="AK139" s="55">
        <v>291201.31</v>
      </c>
      <c r="AL139" s="55">
        <v>65755.789999999994</v>
      </c>
      <c r="AM139" s="55">
        <v>106924.35</v>
      </c>
      <c r="AN139" s="55">
        <v>12989</v>
      </c>
      <c r="AO139" s="55">
        <v>3500</v>
      </c>
      <c r="AP139" s="55">
        <v>0</v>
      </c>
      <c r="AQ139" s="55">
        <v>25782.21</v>
      </c>
      <c r="AR139" s="55">
        <v>29817.11</v>
      </c>
      <c r="AS139" s="55">
        <v>0</v>
      </c>
      <c r="AT139" s="55">
        <v>20791.75</v>
      </c>
      <c r="AU139" s="55">
        <v>929.55</v>
      </c>
      <c r="AV139" s="55">
        <v>72608.69</v>
      </c>
      <c r="AW139" s="55">
        <v>2365657.96</v>
      </c>
      <c r="AX139" s="55">
        <v>0</v>
      </c>
      <c r="AY139" s="57">
        <f t="shared" si="32"/>
        <v>0</v>
      </c>
      <c r="AZ139" s="56">
        <v>0</v>
      </c>
      <c r="BA139" s="57">
        <v>8.6496346164689625E-2</v>
      </c>
      <c r="BB139" s="55">
        <v>268466.46000000002</v>
      </c>
      <c r="BC139" s="55">
        <v>968072.01</v>
      </c>
      <c r="BD139" s="56">
        <v>269444</v>
      </c>
      <c r="BE139" s="56">
        <v>0</v>
      </c>
      <c r="BF139" s="56">
        <v>620832.27</v>
      </c>
      <c r="BG139" s="56">
        <v>29417.780000000599</v>
      </c>
      <c r="BH139" s="56">
        <v>0</v>
      </c>
      <c r="BI139" s="56">
        <v>0</v>
      </c>
      <c r="BJ139" s="56">
        <f t="shared" si="33"/>
        <v>0</v>
      </c>
      <c r="BK139" s="56">
        <v>0</v>
      </c>
      <c r="BL139" s="56">
        <v>2994</v>
      </c>
      <c r="BM139" s="56">
        <v>926</v>
      </c>
      <c r="BN139" s="55">
        <v>6</v>
      </c>
      <c r="BO139" s="55">
        <v>0</v>
      </c>
      <c r="BP139" s="55">
        <v>-14</v>
      </c>
      <c r="BQ139" s="55">
        <v>-29</v>
      </c>
      <c r="BR139" s="55">
        <v>-127</v>
      </c>
      <c r="BS139" s="55">
        <v>-197</v>
      </c>
      <c r="BT139" s="55">
        <v>0</v>
      </c>
      <c r="BU139" s="55">
        <v>-1</v>
      </c>
      <c r="BV139" s="55">
        <v>22</v>
      </c>
      <c r="BW139" s="55">
        <v>-592</v>
      </c>
      <c r="BX139" s="55">
        <v>-8</v>
      </c>
      <c r="BY139" s="55">
        <v>2980</v>
      </c>
      <c r="BZ139" s="55">
        <v>27</v>
      </c>
      <c r="CA139" s="55">
        <v>90</v>
      </c>
      <c r="CB139" s="55">
        <v>115</v>
      </c>
      <c r="CC139" s="55">
        <v>55</v>
      </c>
      <c r="CD139" s="55">
        <v>282</v>
      </c>
      <c r="CE139" s="55">
        <v>143</v>
      </c>
      <c r="CF139" s="55">
        <v>7</v>
      </c>
    </row>
    <row r="140" spans="1:84" s="46" customFormat="1" ht="15.65" customHeight="1" x14ac:dyDescent="0.35">
      <c r="A140" s="39">
        <v>18</v>
      </c>
      <c r="B140" s="40" t="s">
        <v>466</v>
      </c>
      <c r="C140" s="53" t="s">
        <v>470</v>
      </c>
      <c r="D140" s="41" t="s">
        <v>381</v>
      </c>
      <c r="E140" s="42" t="s">
        <v>86</v>
      </c>
      <c r="F140" s="41" t="s">
        <v>382</v>
      </c>
      <c r="G140" s="55">
        <v>2139199.9900000002</v>
      </c>
      <c r="H140" s="55">
        <v>0</v>
      </c>
      <c r="I140" s="55">
        <v>123018.16</v>
      </c>
      <c r="J140" s="55">
        <v>0</v>
      </c>
      <c r="K140" s="56">
        <v>0</v>
      </c>
      <c r="L140" s="56">
        <v>2262218.15</v>
      </c>
      <c r="M140" s="56">
        <v>0</v>
      </c>
      <c r="N140" s="55">
        <v>97207.37</v>
      </c>
      <c r="O140" s="55">
        <v>401846.66</v>
      </c>
      <c r="P140" s="67">
        <v>591853.51</v>
      </c>
      <c r="Q140" s="55">
        <v>0</v>
      </c>
      <c r="R140" s="55">
        <v>124970.81</v>
      </c>
      <c r="S140" s="55">
        <v>721015.41</v>
      </c>
      <c r="T140" s="55">
        <v>54012.82</v>
      </c>
      <c r="U140" s="55">
        <v>1800</v>
      </c>
      <c r="V140" s="55">
        <v>0</v>
      </c>
      <c r="W140" s="55">
        <v>124475.27</v>
      </c>
      <c r="X140" s="56">
        <v>213827.63</v>
      </c>
      <c r="Y140" s="56">
        <v>2331009.48</v>
      </c>
      <c r="Z140" s="57">
        <v>7.322952539841868E-3</v>
      </c>
      <c r="AA140" s="56">
        <v>213827.63</v>
      </c>
      <c r="AB140" s="56">
        <v>0</v>
      </c>
      <c r="AC140" s="56">
        <v>0</v>
      </c>
      <c r="AD140" s="56">
        <v>0</v>
      </c>
      <c r="AE140" s="56">
        <v>0</v>
      </c>
      <c r="AF140" s="56">
        <f t="shared" si="31"/>
        <v>0</v>
      </c>
      <c r="AG140" s="56">
        <v>72035.199999999997</v>
      </c>
      <c r="AH140" s="55">
        <v>5161.67</v>
      </c>
      <c r="AI140" s="55">
        <v>0</v>
      </c>
      <c r="AJ140" s="56">
        <v>0</v>
      </c>
      <c r="AK140" s="55">
        <v>-279.05</v>
      </c>
      <c r="AL140" s="55">
        <v>3075.25</v>
      </c>
      <c r="AM140" s="55">
        <v>10738.75</v>
      </c>
      <c r="AN140" s="55">
        <v>4330</v>
      </c>
      <c r="AO140" s="55">
        <v>0</v>
      </c>
      <c r="AP140" s="55">
        <v>0</v>
      </c>
      <c r="AQ140" s="55">
        <v>4222.6099999999997</v>
      </c>
      <c r="AR140" s="55">
        <v>0</v>
      </c>
      <c r="AS140" s="55">
        <v>0</v>
      </c>
      <c r="AT140" s="55">
        <v>0</v>
      </c>
      <c r="AU140" s="55">
        <v>2700</v>
      </c>
      <c r="AV140" s="55">
        <v>5401.59</v>
      </c>
      <c r="AW140" s="55">
        <v>107386.02</v>
      </c>
      <c r="AX140" s="55">
        <v>0</v>
      </c>
      <c r="AY140" s="57">
        <f t="shared" si="32"/>
        <v>0</v>
      </c>
      <c r="AZ140" s="56">
        <v>0</v>
      </c>
      <c r="BA140" s="57">
        <v>9.9956820773919305E-2</v>
      </c>
      <c r="BB140" s="55">
        <v>10991.95</v>
      </c>
      <c r="BC140" s="55">
        <v>4673.3100000000004</v>
      </c>
      <c r="BD140" s="56">
        <v>106750</v>
      </c>
      <c r="BE140" s="56">
        <v>0</v>
      </c>
      <c r="BF140" s="56">
        <v>4871.5</v>
      </c>
      <c r="BG140" s="56">
        <v>0</v>
      </c>
      <c r="BH140" s="56">
        <v>0</v>
      </c>
      <c r="BI140" s="56">
        <v>0</v>
      </c>
      <c r="BJ140" s="56">
        <f t="shared" si="33"/>
        <v>0</v>
      </c>
      <c r="BK140" s="56">
        <v>0</v>
      </c>
      <c r="BL140" s="56">
        <v>114</v>
      </c>
      <c r="BM140" s="56">
        <v>58</v>
      </c>
      <c r="BN140" s="55">
        <v>0</v>
      </c>
      <c r="BO140" s="55">
        <v>0</v>
      </c>
      <c r="BP140" s="55">
        <v>-5</v>
      </c>
      <c r="BQ140" s="55">
        <v>-1</v>
      </c>
      <c r="BR140" s="55">
        <v>-23</v>
      </c>
      <c r="BS140" s="55">
        <v>-7</v>
      </c>
      <c r="BT140" s="55">
        <v>0</v>
      </c>
      <c r="BU140" s="55">
        <v>0</v>
      </c>
      <c r="BV140" s="55">
        <v>0</v>
      </c>
      <c r="BW140" s="55">
        <v>-23</v>
      </c>
      <c r="BX140" s="55">
        <v>0</v>
      </c>
      <c r="BY140" s="55">
        <v>113</v>
      </c>
      <c r="BZ140" s="55">
        <v>0</v>
      </c>
      <c r="CA140" s="55">
        <v>4</v>
      </c>
      <c r="CB140" s="55">
        <v>9</v>
      </c>
      <c r="CC140" s="55">
        <v>5</v>
      </c>
      <c r="CD140" s="55">
        <v>6</v>
      </c>
      <c r="CE140" s="55">
        <v>0</v>
      </c>
      <c r="CF140" s="55">
        <v>1</v>
      </c>
    </row>
    <row r="141" spans="1:84" s="46" customFormat="1" ht="15.65" customHeight="1" x14ac:dyDescent="0.35">
      <c r="A141" s="39">
        <v>18</v>
      </c>
      <c r="B141" s="40" t="s">
        <v>467</v>
      </c>
      <c r="C141" s="53" t="s">
        <v>106</v>
      </c>
      <c r="D141" s="41" t="s">
        <v>459</v>
      </c>
      <c r="E141" s="42" t="s">
        <v>110</v>
      </c>
      <c r="F141" s="41" t="s">
        <v>171</v>
      </c>
      <c r="G141" s="55">
        <v>24467739.379999999</v>
      </c>
      <c r="H141" s="55">
        <v>305568.58</v>
      </c>
      <c r="I141" s="55">
        <v>882268.04</v>
      </c>
      <c r="J141" s="55">
        <v>0</v>
      </c>
      <c r="K141" s="56">
        <v>0</v>
      </c>
      <c r="L141" s="56">
        <v>25655576</v>
      </c>
      <c r="M141" s="56">
        <v>0</v>
      </c>
      <c r="N141" s="55">
        <v>7839731.4199999999</v>
      </c>
      <c r="O141" s="55">
        <v>1653510.86</v>
      </c>
      <c r="P141" s="67">
        <v>5534736.4400000004</v>
      </c>
      <c r="Q141" s="55">
        <v>44957.3</v>
      </c>
      <c r="R141" s="55">
        <v>1337545.51</v>
      </c>
      <c r="S141" s="55">
        <v>4477757.12</v>
      </c>
      <c r="T141" s="55">
        <v>1894124.43</v>
      </c>
      <c r="U141" s="55">
        <v>0</v>
      </c>
      <c r="V141" s="55">
        <v>0</v>
      </c>
      <c r="W141" s="55">
        <v>1076547.1100000001</v>
      </c>
      <c r="X141" s="56">
        <v>1703995.26</v>
      </c>
      <c r="Y141" s="56">
        <v>25562905.449999999</v>
      </c>
      <c r="Z141" s="57">
        <v>2.6679155285486027E-2</v>
      </c>
      <c r="AA141" s="56">
        <v>1592515.25</v>
      </c>
      <c r="AB141" s="56">
        <v>0</v>
      </c>
      <c r="AC141" s="56">
        <v>0</v>
      </c>
      <c r="AD141" s="56">
        <v>0</v>
      </c>
      <c r="AE141" s="56">
        <v>0</v>
      </c>
      <c r="AF141" s="56">
        <f t="shared" si="31"/>
        <v>0</v>
      </c>
      <c r="AG141" s="56">
        <v>770492.34</v>
      </c>
      <c r="AH141" s="55">
        <v>85636.3</v>
      </c>
      <c r="AI141" s="55">
        <v>151067</v>
      </c>
      <c r="AJ141" s="56">
        <v>0</v>
      </c>
      <c r="AK141" s="55">
        <v>94079.59</v>
      </c>
      <c r="AL141" s="55">
        <v>12824.28</v>
      </c>
      <c r="AM141" s="55">
        <v>136369.34</v>
      </c>
      <c r="AN141" s="55">
        <v>12989</v>
      </c>
      <c r="AO141" s="55">
        <v>4567.53</v>
      </c>
      <c r="AP141" s="55">
        <v>0</v>
      </c>
      <c r="AQ141" s="55">
        <v>24819.21</v>
      </c>
      <c r="AR141" s="55">
        <v>0</v>
      </c>
      <c r="AS141" s="55">
        <v>0</v>
      </c>
      <c r="AT141" s="55">
        <v>4495.3599999999997</v>
      </c>
      <c r="AU141" s="55">
        <v>5420.18</v>
      </c>
      <c r="AV141" s="55">
        <v>111327.23</v>
      </c>
      <c r="AW141" s="55">
        <v>1414087.36</v>
      </c>
      <c r="AX141" s="55">
        <v>0</v>
      </c>
      <c r="AY141" s="57">
        <f t="shared" si="32"/>
        <v>0</v>
      </c>
      <c r="AZ141" s="56">
        <v>-4291.3599999999997</v>
      </c>
      <c r="BA141" s="57">
        <v>6.5086325518969951E-2</v>
      </c>
      <c r="BB141" s="55">
        <v>267707.42</v>
      </c>
      <c r="BC141" s="55">
        <v>393223.51</v>
      </c>
      <c r="BD141" s="56">
        <v>266245</v>
      </c>
      <c r="BE141" s="56">
        <v>5.8207660913467401E-11</v>
      </c>
      <c r="BF141" s="56">
        <v>1197365.53</v>
      </c>
      <c r="BG141" s="56">
        <v>843843.69</v>
      </c>
      <c r="BH141" s="56">
        <v>0</v>
      </c>
      <c r="BI141" s="56">
        <v>0</v>
      </c>
      <c r="BJ141" s="56">
        <f t="shared" si="33"/>
        <v>0</v>
      </c>
      <c r="BK141" s="56">
        <v>0</v>
      </c>
      <c r="BL141" s="56">
        <v>1560</v>
      </c>
      <c r="BM141" s="56">
        <v>588</v>
      </c>
      <c r="BN141" s="55">
        <v>2</v>
      </c>
      <c r="BO141" s="55">
        <v>0</v>
      </c>
      <c r="BP141" s="55">
        <v>-8</v>
      </c>
      <c r="BQ141" s="55">
        <v>-15</v>
      </c>
      <c r="BR141" s="55">
        <v>-143</v>
      </c>
      <c r="BS141" s="55">
        <v>-132</v>
      </c>
      <c r="BT141" s="55">
        <v>0</v>
      </c>
      <c r="BU141" s="55">
        <v>-1</v>
      </c>
      <c r="BV141" s="55">
        <v>4</v>
      </c>
      <c r="BW141" s="55">
        <v>-382</v>
      </c>
      <c r="BX141" s="55">
        <v>0</v>
      </c>
      <c r="BY141" s="55">
        <v>1473</v>
      </c>
      <c r="BZ141" s="55">
        <v>13</v>
      </c>
      <c r="CA141" s="55">
        <v>201</v>
      </c>
      <c r="CB141" s="55">
        <v>92</v>
      </c>
      <c r="CC141" s="55">
        <v>29</v>
      </c>
      <c r="CD141" s="55">
        <v>144</v>
      </c>
      <c r="CE141" s="55">
        <v>111</v>
      </c>
      <c r="CF141" s="55">
        <v>5</v>
      </c>
    </row>
    <row r="142" spans="1:84" s="46" customFormat="1" ht="15.65" customHeight="1" x14ac:dyDescent="0.35">
      <c r="A142" s="39">
        <v>18</v>
      </c>
      <c r="B142" s="40" t="s">
        <v>468</v>
      </c>
      <c r="C142" s="53" t="s">
        <v>471</v>
      </c>
      <c r="D142" s="41" t="s">
        <v>460</v>
      </c>
      <c r="E142" s="42" t="s">
        <v>86</v>
      </c>
      <c r="F142" s="41" t="s">
        <v>390</v>
      </c>
      <c r="G142" s="55">
        <v>16168930.960000001</v>
      </c>
      <c r="H142" s="55">
        <v>69364.259999999995</v>
      </c>
      <c r="I142" s="55">
        <v>351307.86000000004</v>
      </c>
      <c r="J142" s="55">
        <v>61225.29</v>
      </c>
      <c r="K142" s="56">
        <v>0</v>
      </c>
      <c r="L142" s="56">
        <v>16650828.369999999</v>
      </c>
      <c r="M142" s="56">
        <v>731373.63882352901</v>
      </c>
      <c r="N142" s="55">
        <v>0</v>
      </c>
      <c r="O142" s="55">
        <v>754948.09</v>
      </c>
      <c r="P142" s="67">
        <v>4034966.11</v>
      </c>
      <c r="Q142" s="55">
        <v>0</v>
      </c>
      <c r="R142" s="55">
        <v>1707442.54</v>
      </c>
      <c r="S142" s="55">
        <v>5664641.5199999996</v>
      </c>
      <c r="T142" s="55">
        <v>2457263.0299999998</v>
      </c>
      <c r="U142" s="55">
        <v>0</v>
      </c>
      <c r="V142" s="55">
        <v>0</v>
      </c>
      <c r="W142" s="55">
        <v>528753.89</v>
      </c>
      <c r="X142" s="56">
        <v>1426764.58</v>
      </c>
      <c r="Y142" s="56">
        <v>16574779.76</v>
      </c>
      <c r="Z142" s="57">
        <v>7.4923989465440946E-2</v>
      </c>
      <c r="AA142" s="56">
        <v>1426264.58</v>
      </c>
      <c r="AB142" s="56">
        <v>0</v>
      </c>
      <c r="AC142" s="56">
        <v>0</v>
      </c>
      <c r="AD142" s="56">
        <v>0</v>
      </c>
      <c r="AE142" s="56">
        <v>378.15</v>
      </c>
      <c r="AF142" s="56">
        <f t="shared" si="31"/>
        <v>378.15</v>
      </c>
      <c r="AG142" s="56">
        <v>728635.32</v>
      </c>
      <c r="AH142" s="55">
        <v>77070.03</v>
      </c>
      <c r="AI142" s="55">
        <v>159998.03</v>
      </c>
      <c r="AJ142" s="56">
        <v>0</v>
      </c>
      <c r="AK142" s="55">
        <v>76006.64</v>
      </c>
      <c r="AL142" s="55">
        <v>15983.27</v>
      </c>
      <c r="AM142" s="55">
        <v>78039.929999999993</v>
      </c>
      <c r="AN142" s="55">
        <v>12989</v>
      </c>
      <c r="AO142" s="55">
        <v>350</v>
      </c>
      <c r="AP142" s="55">
        <v>0</v>
      </c>
      <c r="AQ142" s="55">
        <v>17818.989999999998</v>
      </c>
      <c r="AR142" s="55">
        <v>29565.42</v>
      </c>
      <c r="AS142" s="55">
        <v>0</v>
      </c>
      <c r="AT142" s="55">
        <v>4999.97</v>
      </c>
      <c r="AU142" s="55">
        <v>571.39</v>
      </c>
      <c r="AV142" s="55">
        <v>35814.99</v>
      </c>
      <c r="AW142" s="55">
        <v>1237842.98</v>
      </c>
      <c r="AX142" s="55">
        <v>0</v>
      </c>
      <c r="AY142" s="57">
        <f t="shared" si="32"/>
        <v>0</v>
      </c>
      <c r="AZ142" s="56">
        <v>0</v>
      </c>
      <c r="BA142" s="57">
        <v>8.4392832783575289E-2</v>
      </c>
      <c r="BB142" s="55">
        <v>205590.43</v>
      </c>
      <c r="BC142" s="55">
        <v>1011047.43</v>
      </c>
      <c r="BD142" s="56">
        <v>266245</v>
      </c>
      <c r="BE142" s="56">
        <v>0</v>
      </c>
      <c r="BF142" s="56">
        <v>789246.07</v>
      </c>
      <c r="BG142" s="56">
        <v>479785.32500000001</v>
      </c>
      <c r="BH142" s="56">
        <v>0</v>
      </c>
      <c r="BI142" s="56">
        <v>0</v>
      </c>
      <c r="BJ142" s="56">
        <f t="shared" si="33"/>
        <v>0</v>
      </c>
      <c r="BK142" s="56">
        <v>0</v>
      </c>
      <c r="BL142" s="56">
        <v>1764</v>
      </c>
      <c r="BM142" s="56">
        <v>709</v>
      </c>
      <c r="BN142" s="55">
        <v>1</v>
      </c>
      <c r="BO142" s="55">
        <v>0</v>
      </c>
      <c r="BP142" s="55">
        <v>-11</v>
      </c>
      <c r="BQ142" s="55">
        <v>-18</v>
      </c>
      <c r="BR142" s="55">
        <v>-116</v>
      </c>
      <c r="BS142" s="55">
        <v>-134</v>
      </c>
      <c r="BT142" s="55">
        <v>0</v>
      </c>
      <c r="BU142" s="55">
        <v>0</v>
      </c>
      <c r="BV142" s="55">
        <v>15</v>
      </c>
      <c r="BW142" s="55">
        <v>-316</v>
      </c>
      <c r="BX142" s="55">
        <v>-2</v>
      </c>
      <c r="BY142" s="55">
        <v>1892</v>
      </c>
      <c r="BZ142" s="55">
        <v>4</v>
      </c>
      <c r="CA142" s="55">
        <v>25</v>
      </c>
      <c r="CB142" s="55">
        <v>81</v>
      </c>
      <c r="CC142" s="55">
        <v>31</v>
      </c>
      <c r="CD142" s="55">
        <v>142</v>
      </c>
      <c r="CE142" s="55">
        <v>76</v>
      </c>
      <c r="CF142" s="55">
        <v>2</v>
      </c>
    </row>
    <row r="143" spans="1:84" s="46" customFormat="1" ht="15.65" customHeight="1" x14ac:dyDescent="0.35">
      <c r="A143" s="39">
        <v>18</v>
      </c>
      <c r="B143" s="40" t="s">
        <v>391</v>
      </c>
      <c r="C143" s="53" t="s">
        <v>337</v>
      </c>
      <c r="D143" s="41" t="s">
        <v>392</v>
      </c>
      <c r="E143" s="42" t="s">
        <v>86</v>
      </c>
      <c r="F143" s="41" t="s">
        <v>393</v>
      </c>
      <c r="G143" s="55">
        <v>4549887.28</v>
      </c>
      <c r="H143" s="55">
        <v>0</v>
      </c>
      <c r="I143" s="55">
        <v>88727.23</v>
      </c>
      <c r="J143" s="55">
        <v>11702.38</v>
      </c>
      <c r="K143" s="56">
        <v>0</v>
      </c>
      <c r="L143" s="56">
        <v>4650316.8899999997</v>
      </c>
      <c r="M143" s="56">
        <v>117023.81</v>
      </c>
      <c r="N143" s="55">
        <v>231694.28</v>
      </c>
      <c r="O143" s="55">
        <v>396419.92</v>
      </c>
      <c r="P143" s="67">
        <v>863561.48</v>
      </c>
      <c r="Q143" s="55">
        <v>0</v>
      </c>
      <c r="R143" s="55">
        <v>336486.66</v>
      </c>
      <c r="S143" s="55">
        <v>1815158.42</v>
      </c>
      <c r="T143" s="55">
        <v>334109.03000000003</v>
      </c>
      <c r="U143" s="55">
        <v>0</v>
      </c>
      <c r="V143" s="55">
        <v>0</v>
      </c>
      <c r="W143" s="55">
        <v>158482.34</v>
      </c>
      <c r="X143" s="56">
        <v>472866.63999999996</v>
      </c>
      <c r="Y143" s="56">
        <v>4608778.7699999996</v>
      </c>
      <c r="Z143" s="57">
        <v>4.3098107256846152E-2</v>
      </c>
      <c r="AA143" s="56">
        <v>461844.85</v>
      </c>
      <c r="AB143" s="56">
        <v>0</v>
      </c>
      <c r="AC143" s="56">
        <v>0</v>
      </c>
      <c r="AD143" s="56">
        <v>0</v>
      </c>
      <c r="AE143" s="56">
        <v>0</v>
      </c>
      <c r="AF143" s="56">
        <f t="shared" si="31"/>
        <v>0</v>
      </c>
      <c r="AG143" s="56">
        <v>126478.14</v>
      </c>
      <c r="AH143" s="55">
        <v>10048.67</v>
      </c>
      <c r="AI143" s="55">
        <v>21901.43</v>
      </c>
      <c r="AJ143" s="56">
        <v>0</v>
      </c>
      <c r="AK143" s="55">
        <v>32786.699999999997</v>
      </c>
      <c r="AL143" s="55">
        <v>10523.75</v>
      </c>
      <c r="AM143" s="55">
        <v>20161.580000000002</v>
      </c>
      <c r="AN143" s="55">
        <v>6494</v>
      </c>
      <c r="AO143" s="55">
        <v>1495</v>
      </c>
      <c r="AP143" s="55">
        <v>0</v>
      </c>
      <c r="AQ143" s="55">
        <v>9050.66</v>
      </c>
      <c r="AR143" s="55">
        <v>10684.77</v>
      </c>
      <c r="AS143" s="55">
        <v>0</v>
      </c>
      <c r="AT143" s="55">
        <v>635.78</v>
      </c>
      <c r="AU143" s="55">
        <v>5682.54</v>
      </c>
      <c r="AV143" s="55">
        <v>39027.07</v>
      </c>
      <c r="AW143" s="55">
        <v>294970.09000000003</v>
      </c>
      <c r="AX143" s="55">
        <v>0</v>
      </c>
      <c r="AY143" s="57">
        <f t="shared" si="32"/>
        <v>0</v>
      </c>
      <c r="AZ143" s="56">
        <v>0</v>
      </c>
      <c r="BA143" s="57">
        <v>9.89615703178095E-2</v>
      </c>
      <c r="BB143" s="55">
        <v>110866.04</v>
      </c>
      <c r="BC143" s="55">
        <v>85225.49</v>
      </c>
      <c r="BD143" s="56">
        <v>233345</v>
      </c>
      <c r="BE143" s="56">
        <v>0</v>
      </c>
      <c r="BF143" s="56">
        <v>157069.04999999999</v>
      </c>
      <c r="BG143" s="56">
        <v>83326.527499999705</v>
      </c>
      <c r="BH143" s="56">
        <v>0</v>
      </c>
      <c r="BI143" s="56">
        <v>0</v>
      </c>
      <c r="BJ143" s="56">
        <f t="shared" si="33"/>
        <v>0</v>
      </c>
      <c r="BK143" s="56">
        <v>0</v>
      </c>
      <c r="BL143" s="56">
        <v>317</v>
      </c>
      <c r="BM143" s="56">
        <v>180</v>
      </c>
      <c r="BN143" s="55">
        <v>0</v>
      </c>
      <c r="BO143" s="55">
        <v>0</v>
      </c>
      <c r="BP143" s="55">
        <v>-4</v>
      </c>
      <c r="BQ143" s="55">
        <v>0</v>
      </c>
      <c r="BR143" s="55">
        <v>-42</v>
      </c>
      <c r="BS143" s="55">
        <v>-39</v>
      </c>
      <c r="BT143" s="55">
        <v>0</v>
      </c>
      <c r="BU143" s="55">
        <v>0</v>
      </c>
      <c r="BV143" s="55">
        <v>5</v>
      </c>
      <c r="BW143" s="55">
        <v>-77</v>
      </c>
      <c r="BX143" s="55">
        <v>0</v>
      </c>
      <c r="BY143" s="55">
        <v>340</v>
      </c>
      <c r="BZ143" s="55">
        <v>0</v>
      </c>
      <c r="CA143" s="55">
        <v>0</v>
      </c>
      <c r="CB143" s="55">
        <v>54</v>
      </c>
      <c r="CC143" s="55">
        <v>7</v>
      </c>
      <c r="CD143" s="55">
        <v>14</v>
      </c>
      <c r="CE143" s="55">
        <v>0</v>
      </c>
      <c r="CF143" s="55">
        <v>2</v>
      </c>
    </row>
    <row r="144" spans="1:84" s="46" customFormat="1" ht="15.65" customHeight="1" x14ac:dyDescent="0.35">
      <c r="A144" s="39">
        <v>18</v>
      </c>
      <c r="B144" s="62" t="s">
        <v>562</v>
      </c>
      <c r="C144" s="53" t="s">
        <v>561</v>
      </c>
      <c r="D144" s="41" t="s">
        <v>380</v>
      </c>
      <c r="E144" s="42" t="s">
        <v>104</v>
      </c>
      <c r="F144" s="41" t="s">
        <v>171</v>
      </c>
      <c r="G144" s="56">
        <v>12105466.890000001</v>
      </c>
      <c r="H144" s="56">
        <v>137681.63999999998</v>
      </c>
      <c r="I144" s="56">
        <v>404211.45000000007</v>
      </c>
      <c r="J144" s="56">
        <v>0</v>
      </c>
      <c r="K144" s="56">
        <v>0</v>
      </c>
      <c r="L144" s="56">
        <v>12647359.98</v>
      </c>
      <c r="M144" s="56">
        <v>0</v>
      </c>
      <c r="N144" s="56">
        <v>2242776.23</v>
      </c>
      <c r="O144" s="56">
        <v>597305.80000000005</v>
      </c>
      <c r="P144" s="56">
        <v>3785972.9999999995</v>
      </c>
      <c r="Q144" s="56">
        <v>12645.45</v>
      </c>
      <c r="R144" s="56">
        <v>699541.46</v>
      </c>
      <c r="S144" s="56">
        <v>2939662.33</v>
      </c>
      <c r="T144" s="56">
        <v>640339.54</v>
      </c>
      <c r="U144" s="56">
        <v>0</v>
      </c>
      <c r="V144" s="56">
        <v>0</v>
      </c>
      <c r="W144" s="56">
        <v>484193.32</v>
      </c>
      <c r="X144" s="56">
        <v>1210549.4900000002</v>
      </c>
      <c r="Y144" s="56">
        <v>12612986.620000001</v>
      </c>
      <c r="Z144" s="57">
        <v>8.4000000000000005E-2</v>
      </c>
      <c r="AA144" s="56">
        <v>1210549.4900000002</v>
      </c>
      <c r="AB144" s="56">
        <v>0</v>
      </c>
      <c r="AC144" s="56">
        <v>0</v>
      </c>
      <c r="AD144" s="56">
        <v>0</v>
      </c>
      <c r="AE144" s="56">
        <v>0</v>
      </c>
      <c r="AF144" s="56">
        <f t="shared" ref="AF144" si="34">SUM(AD144:AE144)</f>
        <v>0</v>
      </c>
      <c r="AG144" s="56">
        <v>580212.44999999995</v>
      </c>
      <c r="AH144" s="56">
        <v>53833.47</v>
      </c>
      <c r="AI144" s="56">
        <v>105372.41</v>
      </c>
      <c r="AJ144" s="56">
        <v>0</v>
      </c>
      <c r="AK144" s="56">
        <v>76176.36</v>
      </c>
      <c r="AL144" s="56">
        <v>1129</v>
      </c>
      <c r="AM144" s="56">
        <v>91677.8</v>
      </c>
      <c r="AN144" s="56">
        <v>17748</v>
      </c>
      <c r="AO144" s="56">
        <v>1000</v>
      </c>
      <c r="AP144" s="56">
        <v>9936.2800000000007</v>
      </c>
      <c r="AQ144" s="56">
        <v>22007.7</v>
      </c>
      <c r="AR144" s="56">
        <v>3794.29</v>
      </c>
      <c r="AS144" s="56">
        <v>0</v>
      </c>
      <c r="AT144" s="56">
        <v>0</v>
      </c>
      <c r="AU144" s="56">
        <v>17445.189999999999</v>
      </c>
      <c r="AV144" s="64">
        <f>AW144-AG144-AH144-AI144-AK144-AL144-AM144-AN144-AO144-AP144-AQ144-AR144-AT144-AU144</f>
        <v>85052.659999999945</v>
      </c>
      <c r="AW144" s="56">
        <v>1065385.6099999999</v>
      </c>
      <c r="AX144" s="56">
        <v>0</v>
      </c>
      <c r="AY144" s="57">
        <f t="shared" ref="AY144" si="35">AX144/AW144</f>
        <v>0</v>
      </c>
      <c r="AZ144" s="56">
        <v>0</v>
      </c>
      <c r="BA144" s="57">
        <v>0.1</v>
      </c>
      <c r="BB144" s="56">
        <v>92021.7</v>
      </c>
      <c r="BC144" s="56">
        <v>930957.73</v>
      </c>
      <c r="BD144" s="56">
        <v>158090.00000000003</v>
      </c>
      <c r="BE144" s="56">
        <v>0</v>
      </c>
      <c r="BF144" s="56">
        <v>397724.71000000043</v>
      </c>
      <c r="BG144" s="56">
        <v>131378.30750000046</v>
      </c>
      <c r="BH144" s="56">
        <v>0</v>
      </c>
      <c r="BI144" s="56">
        <v>0</v>
      </c>
      <c r="BJ144" s="56">
        <f t="shared" ref="BJ144" si="36">SUM(BH144:BI144)</f>
        <v>0</v>
      </c>
      <c r="BK144" s="56">
        <v>0</v>
      </c>
      <c r="BL144" s="56">
        <v>1179</v>
      </c>
      <c r="BM144" s="56">
        <v>362</v>
      </c>
      <c r="BN144" s="56">
        <v>1</v>
      </c>
      <c r="BO144" s="56">
        <v>0</v>
      </c>
      <c r="BP144" s="56">
        <v>-7</v>
      </c>
      <c r="BQ144" s="56">
        <v>-14</v>
      </c>
      <c r="BR144" s="56">
        <v>-52</v>
      </c>
      <c r="BS144" s="56">
        <v>-74</v>
      </c>
      <c r="BT144" s="56">
        <v>0</v>
      </c>
      <c r="BU144" s="56">
        <v>0</v>
      </c>
      <c r="BV144" s="56">
        <v>12</v>
      </c>
      <c r="BW144" s="56">
        <v>-365</v>
      </c>
      <c r="BX144" s="56">
        <v>-4</v>
      </c>
      <c r="BY144" s="56">
        <v>1038</v>
      </c>
      <c r="BZ144" s="56">
        <v>3</v>
      </c>
      <c r="CA144" s="56">
        <v>2</v>
      </c>
      <c r="CB144" s="56">
        <v>65</v>
      </c>
      <c r="CC144" s="56">
        <v>23</v>
      </c>
      <c r="CD144" s="56">
        <v>263</v>
      </c>
      <c r="CE144" s="56">
        <v>8</v>
      </c>
      <c r="CF144" s="56">
        <v>4</v>
      </c>
    </row>
    <row r="145" spans="1:84" s="46" customFormat="1" ht="15.65" customHeight="1" x14ac:dyDescent="0.35">
      <c r="A145" s="39">
        <v>18</v>
      </c>
      <c r="B145" s="40" t="s">
        <v>498</v>
      </c>
      <c r="C145" s="53" t="s">
        <v>499</v>
      </c>
      <c r="D145" s="41" t="s">
        <v>386</v>
      </c>
      <c r="E145" s="42" t="s">
        <v>110</v>
      </c>
      <c r="F145" s="41" t="s">
        <v>171</v>
      </c>
      <c r="G145" s="55">
        <v>38557947.090000004</v>
      </c>
      <c r="H145" s="55">
        <v>218331.99</v>
      </c>
      <c r="I145" s="55">
        <v>1041940.09</v>
      </c>
      <c r="J145" s="55">
        <v>0</v>
      </c>
      <c r="K145" s="56">
        <v>0</v>
      </c>
      <c r="L145" s="56">
        <v>39818219.170000002</v>
      </c>
      <c r="M145" s="56">
        <v>0</v>
      </c>
      <c r="N145" s="55">
        <v>12227527.67</v>
      </c>
      <c r="O145" s="55">
        <v>2451769.84</v>
      </c>
      <c r="P145" s="67">
        <v>8006020.54</v>
      </c>
      <c r="Q145" s="55">
        <v>222299.99</v>
      </c>
      <c r="R145" s="55">
        <v>1987738.65</v>
      </c>
      <c r="S145" s="55">
        <v>8335704.8200000003</v>
      </c>
      <c r="T145" s="55">
        <v>1996730.88</v>
      </c>
      <c r="U145" s="55">
        <v>0</v>
      </c>
      <c r="V145" s="55">
        <v>0</v>
      </c>
      <c r="W145" s="55">
        <v>1201369.8400000001</v>
      </c>
      <c r="X145" s="56">
        <v>3502348.58</v>
      </c>
      <c r="Y145" s="56">
        <v>39931510.810000002</v>
      </c>
      <c r="Z145" s="57">
        <v>2.2669375733201446E-2</v>
      </c>
      <c r="AA145" s="56">
        <v>3372813.58</v>
      </c>
      <c r="AB145" s="56">
        <v>0</v>
      </c>
      <c r="AC145" s="56">
        <v>0</v>
      </c>
      <c r="AD145" s="56">
        <v>0</v>
      </c>
      <c r="AE145" s="56">
        <v>0</v>
      </c>
      <c r="AF145" s="56">
        <f>SUM(AD145:AE145)</f>
        <v>0</v>
      </c>
      <c r="AG145" s="56">
        <v>1596926.8</v>
      </c>
      <c r="AH145" s="55">
        <v>146079.29</v>
      </c>
      <c r="AI145" s="55">
        <v>283617.37</v>
      </c>
      <c r="AJ145" s="56">
        <v>0</v>
      </c>
      <c r="AK145" s="55">
        <v>469598.92</v>
      </c>
      <c r="AL145" s="55">
        <v>21996.799999999999</v>
      </c>
      <c r="AM145" s="55">
        <v>92896.43</v>
      </c>
      <c r="AN145" s="55">
        <v>12989</v>
      </c>
      <c r="AO145" s="55">
        <v>6867</v>
      </c>
      <c r="AP145" s="55">
        <v>0</v>
      </c>
      <c r="AQ145" s="55">
        <v>57152.17</v>
      </c>
      <c r="AR145" s="55">
        <v>33645.96</v>
      </c>
      <c r="AS145" s="55">
        <v>1830</v>
      </c>
      <c r="AT145" s="55">
        <v>4366.78</v>
      </c>
      <c r="AU145" s="55">
        <v>1077.8599999999999</v>
      </c>
      <c r="AV145" s="55">
        <v>158641.66</v>
      </c>
      <c r="AW145" s="55">
        <v>2887686.04</v>
      </c>
      <c r="AX145" s="55">
        <v>0</v>
      </c>
      <c r="AY145" s="57">
        <f>AX145/AW145</f>
        <v>0</v>
      </c>
      <c r="AZ145" s="56">
        <v>0</v>
      </c>
      <c r="BA145" s="57">
        <v>8.7473888900966371E-2</v>
      </c>
      <c r="BB145" s="55">
        <v>303158.46999999997</v>
      </c>
      <c r="BC145" s="55">
        <v>575875.56999999995</v>
      </c>
      <c r="BD145" s="56">
        <v>266245</v>
      </c>
      <c r="BE145" s="56">
        <v>1.16415321826935E-10</v>
      </c>
      <c r="BF145" s="56">
        <v>2378840.5699999998</v>
      </c>
      <c r="BG145" s="56">
        <v>1656919.06</v>
      </c>
      <c r="BH145" s="56">
        <v>0</v>
      </c>
      <c r="BI145" s="56">
        <v>0</v>
      </c>
      <c r="BJ145" s="56">
        <f>SUM(BH145:BI145)</f>
        <v>0</v>
      </c>
      <c r="BK145" s="56">
        <v>0</v>
      </c>
      <c r="BL145" s="56">
        <v>2337</v>
      </c>
      <c r="BM145" s="56">
        <v>835</v>
      </c>
      <c r="BN145" s="55">
        <v>1</v>
      </c>
      <c r="BO145" s="55">
        <v>-2</v>
      </c>
      <c r="BP145" s="55">
        <v>-7</v>
      </c>
      <c r="BQ145" s="55">
        <v>-11</v>
      </c>
      <c r="BR145" s="55">
        <v>-177</v>
      </c>
      <c r="BS145" s="55">
        <v>-152</v>
      </c>
      <c r="BT145" s="55">
        <v>0</v>
      </c>
      <c r="BU145" s="55">
        <v>-1</v>
      </c>
      <c r="BV145" s="55">
        <v>10</v>
      </c>
      <c r="BW145" s="55">
        <v>-592</v>
      </c>
      <c r="BX145" s="55">
        <v>0</v>
      </c>
      <c r="BY145" s="55">
        <v>2241</v>
      </c>
      <c r="BZ145" s="55">
        <v>31</v>
      </c>
      <c r="CA145" s="55">
        <v>66</v>
      </c>
      <c r="CB145" s="55">
        <v>165</v>
      </c>
      <c r="CC145" s="55">
        <v>50</v>
      </c>
      <c r="CD145" s="55">
        <v>262</v>
      </c>
      <c r="CE145" s="55">
        <v>108</v>
      </c>
      <c r="CF145" s="55">
        <v>7</v>
      </c>
    </row>
    <row r="146" spans="1:84" s="46" customFormat="1" ht="15.65" customHeight="1" x14ac:dyDescent="0.35">
      <c r="A146" s="39">
        <v>18</v>
      </c>
      <c r="B146" s="40" t="s">
        <v>394</v>
      </c>
      <c r="C146" s="53" t="s">
        <v>395</v>
      </c>
      <c r="D146" s="41" t="s">
        <v>396</v>
      </c>
      <c r="E146" s="42" t="s">
        <v>86</v>
      </c>
      <c r="F146" s="41" t="s">
        <v>393</v>
      </c>
      <c r="G146" s="55">
        <v>1908508.03</v>
      </c>
      <c r="H146" s="55">
        <v>0</v>
      </c>
      <c r="I146" s="55">
        <v>28121.3</v>
      </c>
      <c r="J146" s="55">
        <v>0</v>
      </c>
      <c r="K146" s="56">
        <v>0</v>
      </c>
      <c r="L146" s="56">
        <v>1936629.33</v>
      </c>
      <c r="M146" s="56">
        <v>0</v>
      </c>
      <c r="N146" s="55">
        <v>0</v>
      </c>
      <c r="O146" s="55">
        <v>272713.98</v>
      </c>
      <c r="P146" s="67">
        <v>348958.54</v>
      </c>
      <c r="Q146" s="55">
        <v>0</v>
      </c>
      <c r="R146" s="55">
        <v>142947.87</v>
      </c>
      <c r="S146" s="55">
        <v>744988.77</v>
      </c>
      <c r="T146" s="55">
        <v>158704.24</v>
      </c>
      <c r="U146" s="55">
        <v>0</v>
      </c>
      <c r="V146" s="55">
        <v>0</v>
      </c>
      <c r="W146" s="55">
        <v>32464.85</v>
      </c>
      <c r="X146" s="56">
        <v>190850.64</v>
      </c>
      <c r="Y146" s="56">
        <v>1891628.89</v>
      </c>
      <c r="Z146" s="57">
        <v>5.8480644695008174E-2</v>
      </c>
      <c r="AA146" s="56">
        <v>190850.64</v>
      </c>
      <c r="AB146" s="56">
        <v>0</v>
      </c>
      <c r="AC146" s="56">
        <v>0</v>
      </c>
      <c r="AD146" s="56">
        <v>0</v>
      </c>
      <c r="AE146" s="56">
        <v>0</v>
      </c>
      <c r="AF146" s="56">
        <f>SUM(AD146:AE146)</f>
        <v>0</v>
      </c>
      <c r="AG146" s="56">
        <v>63865.3</v>
      </c>
      <c r="AH146" s="55">
        <v>5448.88</v>
      </c>
      <c r="AI146" s="55">
        <v>8809.7999999999993</v>
      </c>
      <c r="AJ146" s="56">
        <v>0</v>
      </c>
      <c r="AK146" s="55">
        <v>16104</v>
      </c>
      <c r="AL146" s="55">
        <v>5891.2</v>
      </c>
      <c r="AM146" s="55">
        <v>11340</v>
      </c>
      <c r="AN146" s="55">
        <v>4330</v>
      </c>
      <c r="AO146" s="55">
        <v>0</v>
      </c>
      <c r="AP146" s="55">
        <v>0</v>
      </c>
      <c r="AQ146" s="55">
        <v>5297.8099999999995</v>
      </c>
      <c r="AR146" s="55">
        <v>250</v>
      </c>
      <c r="AS146" s="55">
        <v>0</v>
      </c>
      <c r="AT146" s="55">
        <v>0</v>
      </c>
      <c r="AU146" s="55">
        <v>962.68</v>
      </c>
      <c r="AV146" s="55">
        <v>13404.15</v>
      </c>
      <c r="AW146" s="55">
        <v>135703.82</v>
      </c>
      <c r="AX146" s="55">
        <v>34225.51</v>
      </c>
      <c r="AY146" s="57">
        <f>AX146/AW146</f>
        <v>0.25220741759517162</v>
      </c>
      <c r="AZ146" s="56">
        <v>0</v>
      </c>
      <c r="BA146" s="57">
        <v>9.9999914592971348E-2</v>
      </c>
      <c r="BB146" s="55">
        <v>43665</v>
      </c>
      <c r="BC146" s="55">
        <v>67945.78</v>
      </c>
      <c r="BD146" s="56">
        <v>71998.61</v>
      </c>
      <c r="BE146" s="56">
        <v>4.3655745685100601E-11</v>
      </c>
      <c r="BF146" s="56">
        <v>0</v>
      </c>
      <c r="BG146" s="56">
        <v>0</v>
      </c>
      <c r="BH146" s="56">
        <v>0</v>
      </c>
      <c r="BI146" s="56">
        <v>0</v>
      </c>
      <c r="BJ146" s="56">
        <f>SUM(BH146:BI146)</f>
        <v>0</v>
      </c>
      <c r="BK146" s="56">
        <v>0</v>
      </c>
      <c r="BL146" s="56">
        <v>279</v>
      </c>
      <c r="BM146" s="56">
        <v>66</v>
      </c>
      <c r="BN146" s="55">
        <v>1</v>
      </c>
      <c r="BO146" s="55">
        <v>0</v>
      </c>
      <c r="BP146" s="55">
        <v>0</v>
      </c>
      <c r="BQ146" s="55">
        <v>-5</v>
      </c>
      <c r="BR146" s="55">
        <v>-10</v>
      </c>
      <c r="BS146" s="55">
        <v>-1</v>
      </c>
      <c r="BT146" s="55">
        <v>0</v>
      </c>
      <c r="BU146" s="55">
        <v>0</v>
      </c>
      <c r="BV146" s="55">
        <v>0</v>
      </c>
      <c r="BW146" s="55">
        <v>-73</v>
      </c>
      <c r="BX146" s="55">
        <v>-1</v>
      </c>
      <c r="BY146" s="55">
        <v>256</v>
      </c>
      <c r="BZ146" s="55">
        <v>5</v>
      </c>
      <c r="CA146" s="55">
        <v>0</v>
      </c>
      <c r="CB146" s="55">
        <v>15</v>
      </c>
      <c r="CC146" s="55">
        <v>5</v>
      </c>
      <c r="CD146" s="55">
        <v>53</v>
      </c>
      <c r="CE146" s="55">
        <v>0</v>
      </c>
      <c r="CF146" s="55">
        <v>0</v>
      </c>
    </row>
    <row r="147" spans="1:84" s="46" customFormat="1" ht="15.65" customHeight="1" x14ac:dyDescent="0.35">
      <c r="A147" s="39">
        <v>19</v>
      </c>
      <c r="B147" s="40" t="s">
        <v>422</v>
      </c>
      <c r="C147" s="53" t="s">
        <v>423</v>
      </c>
      <c r="D147" s="41" t="s">
        <v>401</v>
      </c>
      <c r="E147" s="42" t="s">
        <v>86</v>
      </c>
      <c r="F147" s="41" t="s">
        <v>503</v>
      </c>
      <c r="G147" s="55">
        <v>17982537.620000001</v>
      </c>
      <c r="H147" s="55">
        <v>281371.03000000003</v>
      </c>
      <c r="I147" s="55">
        <v>0</v>
      </c>
      <c r="J147" s="55">
        <v>0</v>
      </c>
      <c r="K147" s="56">
        <v>0</v>
      </c>
      <c r="L147" s="56">
        <v>18263908.649999999</v>
      </c>
      <c r="M147" s="56">
        <v>0</v>
      </c>
      <c r="N147" s="55">
        <v>0</v>
      </c>
      <c r="O147" s="55">
        <v>1468146.96</v>
      </c>
      <c r="P147" s="67">
        <v>2645313.77</v>
      </c>
      <c r="Q147" s="55">
        <v>0</v>
      </c>
      <c r="R147" s="55">
        <v>1744194.76</v>
      </c>
      <c r="S147" s="55">
        <v>7951239.4699999997</v>
      </c>
      <c r="T147" s="55">
        <v>2463721.7400000002</v>
      </c>
      <c r="U147" s="55">
        <v>0</v>
      </c>
      <c r="V147" s="55">
        <v>0</v>
      </c>
      <c r="W147" s="55">
        <v>316268.12</v>
      </c>
      <c r="X147" s="56">
        <v>1788783.5699999998</v>
      </c>
      <c r="Y147" s="56">
        <v>18377668.390000001</v>
      </c>
      <c r="Z147" s="57">
        <v>4.9735367023969586E-2</v>
      </c>
      <c r="AA147" s="56">
        <v>1785830.44</v>
      </c>
      <c r="AB147" s="56">
        <v>0</v>
      </c>
      <c r="AC147" s="56">
        <v>0</v>
      </c>
      <c r="AD147" s="56">
        <v>0</v>
      </c>
      <c r="AE147" s="56">
        <v>0</v>
      </c>
      <c r="AF147" s="56">
        <f t="shared" ref="AF147:AF163" si="37">SUM(AD147:AE147)</f>
        <v>0</v>
      </c>
      <c r="AG147" s="56">
        <v>966869.65</v>
      </c>
      <c r="AH147" s="55">
        <v>79683.81</v>
      </c>
      <c r="AI147" s="55">
        <v>153747.14000000001</v>
      </c>
      <c r="AJ147" s="56">
        <v>0</v>
      </c>
      <c r="AK147" s="55">
        <v>138715.62</v>
      </c>
      <c r="AL147" s="55">
        <v>3054.3</v>
      </c>
      <c r="AM147" s="55">
        <v>54059.7</v>
      </c>
      <c r="AN147" s="55">
        <v>11049</v>
      </c>
      <c r="AO147" s="55">
        <v>24409.69</v>
      </c>
      <c r="AP147" s="55">
        <v>0</v>
      </c>
      <c r="AQ147" s="55">
        <v>43221.52</v>
      </c>
      <c r="AR147" s="55">
        <v>9356.09</v>
      </c>
      <c r="AS147" s="55">
        <v>1230</v>
      </c>
      <c r="AT147" s="55">
        <v>15446.47</v>
      </c>
      <c r="AU147" s="55">
        <v>0</v>
      </c>
      <c r="AV147" s="55">
        <v>74217.06</v>
      </c>
      <c r="AW147" s="55">
        <v>1575060.05</v>
      </c>
      <c r="AX147" s="55">
        <v>0</v>
      </c>
      <c r="AY147" s="57">
        <f t="shared" ref="AY147:AY163" si="38">AX147/AW147</f>
        <v>0</v>
      </c>
      <c r="AZ147" s="56">
        <v>0</v>
      </c>
      <c r="BA147" s="57">
        <v>9.9309145223965334E-2</v>
      </c>
      <c r="BB147" s="55">
        <v>609389.06999999995</v>
      </c>
      <c r="BC147" s="55">
        <v>298973.13</v>
      </c>
      <c r="BD147" s="56">
        <v>269444</v>
      </c>
      <c r="BE147" s="56">
        <v>0</v>
      </c>
      <c r="BF147" s="56">
        <v>742314.05999999901</v>
      </c>
      <c r="BG147" s="56">
        <v>348549.047499999</v>
      </c>
      <c r="BH147" s="56">
        <v>0</v>
      </c>
      <c r="BI147" s="56">
        <v>0</v>
      </c>
      <c r="BJ147" s="56">
        <f t="shared" ref="BJ147:BJ163" si="39">SUM(BH147:BI147)</f>
        <v>0</v>
      </c>
      <c r="BK147" s="56">
        <v>0</v>
      </c>
      <c r="BL147" s="56">
        <v>2213</v>
      </c>
      <c r="BM147" s="56">
        <v>880</v>
      </c>
      <c r="BN147" s="55">
        <v>14</v>
      </c>
      <c r="BO147" s="55">
        <v>0</v>
      </c>
      <c r="BP147" s="55">
        <v>-24</v>
      </c>
      <c r="BQ147" s="55">
        <v>-29</v>
      </c>
      <c r="BR147" s="55">
        <v>-242</v>
      </c>
      <c r="BS147" s="55">
        <v>-213</v>
      </c>
      <c r="BT147" s="55">
        <v>0</v>
      </c>
      <c r="BU147" s="55">
        <v>0</v>
      </c>
      <c r="BV147" s="55">
        <v>-21</v>
      </c>
      <c r="BW147" s="55">
        <v>-431</v>
      </c>
      <c r="BX147" s="55">
        <v>-2</v>
      </c>
      <c r="BY147" s="55">
        <v>2145</v>
      </c>
      <c r="BZ147" s="55">
        <v>4</v>
      </c>
      <c r="CA147" s="55">
        <v>28</v>
      </c>
      <c r="CB147" s="55">
        <v>109</v>
      </c>
      <c r="CC147" s="55">
        <v>43</v>
      </c>
      <c r="CD147" s="55">
        <v>237</v>
      </c>
      <c r="CE147" s="55">
        <v>36</v>
      </c>
      <c r="CF147" s="55">
        <v>6</v>
      </c>
    </row>
    <row r="148" spans="1:84" s="46" customFormat="1" ht="15.65" customHeight="1" x14ac:dyDescent="0.35">
      <c r="A148" s="39">
        <v>19</v>
      </c>
      <c r="B148" s="40" t="s">
        <v>469</v>
      </c>
      <c r="C148" s="53" t="s">
        <v>475</v>
      </c>
      <c r="D148" s="41" t="s">
        <v>397</v>
      </c>
      <c r="E148" s="42" t="s">
        <v>86</v>
      </c>
      <c r="F148" s="41" t="s">
        <v>398</v>
      </c>
      <c r="G148" s="55">
        <v>35447239.799999997</v>
      </c>
      <c r="H148" s="55">
        <v>327370.48</v>
      </c>
      <c r="I148" s="55">
        <v>1514657.3900000001</v>
      </c>
      <c r="J148" s="55">
        <v>26117.4</v>
      </c>
      <c r="K148" s="56">
        <v>0</v>
      </c>
      <c r="L148" s="56">
        <v>37315385.07</v>
      </c>
      <c r="M148" s="56">
        <v>332820.73</v>
      </c>
      <c r="N148" s="55">
        <v>0</v>
      </c>
      <c r="O148" s="55">
        <v>1916956.75</v>
      </c>
      <c r="P148" s="67">
        <v>10449650.300000001</v>
      </c>
      <c r="Q148" s="55">
        <v>0</v>
      </c>
      <c r="R148" s="55">
        <v>3076372.04</v>
      </c>
      <c r="S148" s="55">
        <v>11693736.07</v>
      </c>
      <c r="T148" s="55">
        <v>5702407.6500000004</v>
      </c>
      <c r="U148" s="55">
        <v>0</v>
      </c>
      <c r="V148" s="55">
        <v>0</v>
      </c>
      <c r="W148" s="55">
        <v>1513624.77</v>
      </c>
      <c r="X148" s="56">
        <v>2778900.4899999998</v>
      </c>
      <c r="Y148" s="56">
        <v>37131648.07</v>
      </c>
      <c r="Z148" s="57">
        <v>0.11091060780103627</v>
      </c>
      <c r="AA148" s="56">
        <v>2778900.49</v>
      </c>
      <c r="AB148" s="56">
        <v>0</v>
      </c>
      <c r="AC148" s="56">
        <v>0</v>
      </c>
      <c r="AD148" s="56">
        <v>0</v>
      </c>
      <c r="AE148" s="56">
        <v>0</v>
      </c>
      <c r="AF148" s="56">
        <f t="shared" si="37"/>
        <v>0</v>
      </c>
      <c r="AG148" s="56">
        <v>1870530.32</v>
      </c>
      <c r="AH148" s="55">
        <v>147474.78</v>
      </c>
      <c r="AI148" s="55">
        <v>504549.63</v>
      </c>
      <c r="AJ148" s="56">
        <v>0</v>
      </c>
      <c r="AK148" s="55">
        <v>160775.5</v>
      </c>
      <c r="AL148" s="55">
        <v>14513.3</v>
      </c>
      <c r="AM148" s="55">
        <v>198860.63</v>
      </c>
      <c r="AN148" s="55">
        <v>10366.57</v>
      </c>
      <c r="AO148" s="55">
        <v>415</v>
      </c>
      <c r="AP148" s="55">
        <v>0</v>
      </c>
      <c r="AQ148" s="55">
        <v>117675.26000000001</v>
      </c>
      <c r="AR148" s="55">
        <v>45727.95</v>
      </c>
      <c r="AS148" s="55">
        <v>1185</v>
      </c>
      <c r="AT148" s="55">
        <v>49875.44</v>
      </c>
      <c r="AU148" s="55">
        <v>1815.01</v>
      </c>
      <c r="AV148" s="55">
        <v>93552.960000000006</v>
      </c>
      <c r="AW148" s="55">
        <v>3217317.35</v>
      </c>
      <c r="AX148" s="55">
        <v>0</v>
      </c>
      <c r="AY148" s="57">
        <f t="shared" si="38"/>
        <v>0</v>
      </c>
      <c r="AZ148" s="56">
        <v>0</v>
      </c>
      <c r="BA148" s="57">
        <v>7.7666176323821889E-2</v>
      </c>
      <c r="BB148" s="55">
        <v>1390109.25</v>
      </c>
      <c r="BC148" s="55">
        <v>2577674.52</v>
      </c>
      <c r="BD148" s="56">
        <v>266245</v>
      </c>
      <c r="BE148" s="56">
        <v>0</v>
      </c>
      <c r="BF148" s="56">
        <v>3441618.75</v>
      </c>
      <c r="BG148" s="56">
        <v>2637289.4125000001</v>
      </c>
      <c r="BH148" s="56">
        <v>0</v>
      </c>
      <c r="BI148" s="56">
        <v>0</v>
      </c>
      <c r="BJ148" s="56">
        <f t="shared" si="39"/>
        <v>0</v>
      </c>
      <c r="BK148" s="56">
        <v>0</v>
      </c>
      <c r="BL148" s="56">
        <v>5504</v>
      </c>
      <c r="BM148" s="56">
        <v>2489</v>
      </c>
      <c r="BN148" s="55">
        <v>13</v>
      </c>
      <c r="BO148" s="55">
        <v>0</v>
      </c>
      <c r="BP148" s="55">
        <v>-63</v>
      </c>
      <c r="BQ148" s="55">
        <v>-111</v>
      </c>
      <c r="BR148" s="55">
        <v>-740</v>
      </c>
      <c r="BS148" s="55">
        <v>-781</v>
      </c>
      <c r="BT148" s="55">
        <v>0</v>
      </c>
      <c r="BU148" s="55">
        <v>0</v>
      </c>
      <c r="BV148" s="55">
        <v>9</v>
      </c>
      <c r="BW148" s="55">
        <v>-1109</v>
      </c>
      <c r="BX148" s="55">
        <v>0</v>
      </c>
      <c r="BY148" s="55">
        <v>5211</v>
      </c>
      <c r="BZ148" s="55">
        <v>0</v>
      </c>
      <c r="CA148" s="55">
        <v>25</v>
      </c>
      <c r="CB148" s="55">
        <v>265</v>
      </c>
      <c r="CC148" s="55">
        <v>64</v>
      </c>
      <c r="CD148" s="55">
        <v>524</v>
      </c>
      <c r="CE148" s="55">
        <v>246</v>
      </c>
      <c r="CF148" s="55">
        <v>6</v>
      </c>
    </row>
    <row r="149" spans="1:84" s="46" customFormat="1" ht="15.65" customHeight="1" x14ac:dyDescent="0.35">
      <c r="A149" s="39">
        <v>19</v>
      </c>
      <c r="B149" s="40" t="s">
        <v>399</v>
      </c>
      <c r="C149" s="53" t="s">
        <v>400</v>
      </c>
      <c r="D149" s="41" t="s">
        <v>401</v>
      </c>
      <c r="E149" s="42" t="s">
        <v>86</v>
      </c>
      <c r="F149" s="41" t="s">
        <v>402</v>
      </c>
      <c r="G149" s="55">
        <v>14455625.4</v>
      </c>
      <c r="H149" s="55">
        <v>144789.35999999999</v>
      </c>
      <c r="I149" s="55">
        <v>206377.56</v>
      </c>
      <c r="J149" s="55">
        <v>0</v>
      </c>
      <c r="K149" s="56">
        <v>0</v>
      </c>
      <c r="L149" s="56">
        <v>14806792.32</v>
      </c>
      <c r="M149" s="56">
        <v>0</v>
      </c>
      <c r="N149" s="55">
        <v>0</v>
      </c>
      <c r="O149" s="55">
        <v>1271115.3799999999</v>
      </c>
      <c r="P149" s="67">
        <v>2111574.69</v>
      </c>
      <c r="Q149" s="55">
        <v>0</v>
      </c>
      <c r="R149" s="55">
        <v>1396586.57</v>
      </c>
      <c r="S149" s="55">
        <v>6435160.9699999997</v>
      </c>
      <c r="T149" s="55">
        <v>1981714.22</v>
      </c>
      <c r="U149" s="55">
        <v>0</v>
      </c>
      <c r="V149" s="55">
        <v>0</v>
      </c>
      <c r="W149" s="55">
        <v>295171.40999999997</v>
      </c>
      <c r="X149" s="56">
        <v>1384694.1</v>
      </c>
      <c r="Y149" s="56">
        <v>14876017.34</v>
      </c>
      <c r="Z149" s="57">
        <v>0.13352078225481864</v>
      </c>
      <c r="AA149" s="56">
        <v>1384694.1</v>
      </c>
      <c r="AB149" s="56">
        <v>0</v>
      </c>
      <c r="AC149" s="56">
        <v>0</v>
      </c>
      <c r="AD149" s="56">
        <v>0</v>
      </c>
      <c r="AE149" s="56">
        <v>0</v>
      </c>
      <c r="AF149" s="56">
        <f t="shared" si="37"/>
        <v>0</v>
      </c>
      <c r="AG149" s="56">
        <v>728042.14</v>
      </c>
      <c r="AH149" s="55">
        <v>58947.39</v>
      </c>
      <c r="AI149" s="55">
        <v>120262.97</v>
      </c>
      <c r="AJ149" s="56">
        <v>0</v>
      </c>
      <c r="AK149" s="55">
        <v>149732.63</v>
      </c>
      <c r="AL149" s="55">
        <v>4680.99</v>
      </c>
      <c r="AM149" s="55">
        <v>83441.8</v>
      </c>
      <c r="AN149" s="55">
        <v>11449</v>
      </c>
      <c r="AO149" s="55">
        <v>5321.95</v>
      </c>
      <c r="AP149" s="55">
        <v>0</v>
      </c>
      <c r="AQ149" s="55">
        <v>30187.1</v>
      </c>
      <c r="AR149" s="55">
        <v>7597</v>
      </c>
      <c r="AS149" s="55">
        <v>0</v>
      </c>
      <c r="AT149" s="55">
        <v>0</v>
      </c>
      <c r="AU149" s="55">
        <v>301.35000000000002</v>
      </c>
      <c r="AV149" s="55">
        <v>46147.39</v>
      </c>
      <c r="AW149" s="55">
        <v>1246111.71</v>
      </c>
      <c r="AX149" s="55">
        <v>0</v>
      </c>
      <c r="AY149" s="57">
        <f t="shared" si="38"/>
        <v>0</v>
      </c>
      <c r="AZ149" s="56">
        <v>0</v>
      </c>
      <c r="BA149" s="57">
        <v>9.5789290444673533E-2</v>
      </c>
      <c r="BB149" s="55">
        <v>387762.55</v>
      </c>
      <c r="BC149" s="55">
        <v>1561696.25</v>
      </c>
      <c r="BD149" s="56">
        <v>269444</v>
      </c>
      <c r="BE149" s="56">
        <v>0</v>
      </c>
      <c r="BF149" s="56">
        <v>447729.08000000101</v>
      </c>
      <c r="BG149" s="56">
        <v>136201.15250000099</v>
      </c>
      <c r="BH149" s="56">
        <v>0</v>
      </c>
      <c r="BI149" s="56">
        <v>0</v>
      </c>
      <c r="BJ149" s="56">
        <f t="shared" si="39"/>
        <v>0</v>
      </c>
      <c r="BK149" s="56">
        <v>0</v>
      </c>
      <c r="BL149" s="56">
        <v>2176</v>
      </c>
      <c r="BM149" s="56">
        <v>689</v>
      </c>
      <c r="BN149" s="55">
        <v>1</v>
      </c>
      <c r="BO149" s="55">
        <v>0</v>
      </c>
      <c r="BP149" s="55">
        <v>-11</v>
      </c>
      <c r="BQ149" s="55">
        <v>-31</v>
      </c>
      <c r="BR149" s="55">
        <v>-163</v>
      </c>
      <c r="BS149" s="55">
        <v>-223</v>
      </c>
      <c r="BT149" s="55">
        <v>1</v>
      </c>
      <c r="BU149" s="55">
        <v>-3</v>
      </c>
      <c r="BV149" s="55">
        <v>3</v>
      </c>
      <c r="BW149" s="55">
        <v>-466</v>
      </c>
      <c r="BX149" s="55">
        <v>-8</v>
      </c>
      <c r="BY149" s="55">
        <v>1965</v>
      </c>
      <c r="BZ149" s="55">
        <v>8</v>
      </c>
      <c r="CA149" s="55">
        <v>36</v>
      </c>
      <c r="CB149" s="55">
        <v>82</v>
      </c>
      <c r="CC149" s="55">
        <v>47</v>
      </c>
      <c r="CD149" s="55">
        <v>331</v>
      </c>
      <c r="CE149" s="55">
        <v>3</v>
      </c>
      <c r="CF149" s="55">
        <v>3</v>
      </c>
    </row>
    <row r="150" spans="1:84" s="46" customFormat="1" ht="15.65" customHeight="1" x14ac:dyDescent="0.35">
      <c r="A150" s="39">
        <v>20</v>
      </c>
      <c r="B150" s="40" t="s">
        <v>403</v>
      </c>
      <c r="C150" s="53" t="s">
        <v>137</v>
      </c>
      <c r="D150" s="41" t="s">
        <v>404</v>
      </c>
      <c r="E150" s="42" t="s">
        <v>104</v>
      </c>
      <c r="F150" s="41" t="s">
        <v>405</v>
      </c>
      <c r="G150" s="55">
        <v>5296312.9800000004</v>
      </c>
      <c r="H150" s="55">
        <v>0</v>
      </c>
      <c r="I150" s="55">
        <v>-40579.25</v>
      </c>
      <c r="J150" s="55">
        <v>0</v>
      </c>
      <c r="K150" s="56">
        <v>12838.57</v>
      </c>
      <c r="L150" s="56">
        <v>5268572.3</v>
      </c>
      <c r="M150" s="56">
        <v>0</v>
      </c>
      <c r="N150" s="55">
        <v>1074439.99</v>
      </c>
      <c r="O150" s="55">
        <v>255228.71</v>
      </c>
      <c r="P150" s="67">
        <v>1589744.53</v>
      </c>
      <c r="Q150" s="55">
        <v>8602.1</v>
      </c>
      <c r="R150" s="55">
        <v>218155.35</v>
      </c>
      <c r="S150" s="55">
        <v>1197812.18</v>
      </c>
      <c r="T150" s="55">
        <v>270751.13</v>
      </c>
      <c r="U150" s="55">
        <v>0</v>
      </c>
      <c r="V150" s="55">
        <v>0</v>
      </c>
      <c r="W150" s="55">
        <v>108027.04</v>
      </c>
      <c r="X150" s="56">
        <v>543635.81000000006</v>
      </c>
      <c r="Y150" s="56">
        <v>5266396.84</v>
      </c>
      <c r="Z150" s="57">
        <v>0.11106840404284396</v>
      </c>
      <c r="AA150" s="56">
        <v>529594.78</v>
      </c>
      <c r="AB150" s="56">
        <v>0</v>
      </c>
      <c r="AC150" s="56">
        <v>0</v>
      </c>
      <c r="AD150" s="56">
        <v>13062.49</v>
      </c>
      <c r="AE150" s="56">
        <v>1245.31</v>
      </c>
      <c r="AF150" s="56">
        <f t="shared" si="37"/>
        <v>14307.8</v>
      </c>
      <c r="AG150" s="56">
        <v>172315.69</v>
      </c>
      <c r="AH150" s="55">
        <v>13428.15</v>
      </c>
      <c r="AI150" s="55">
        <v>0</v>
      </c>
      <c r="AJ150" s="56">
        <v>0</v>
      </c>
      <c r="AK150" s="55">
        <v>7021.72</v>
      </c>
      <c r="AL150" s="55">
        <v>18000</v>
      </c>
      <c r="AM150" s="55">
        <v>42472.25</v>
      </c>
      <c r="AN150" s="55">
        <v>8650</v>
      </c>
      <c r="AO150" s="55">
        <v>15000</v>
      </c>
      <c r="AP150" s="55">
        <v>0</v>
      </c>
      <c r="AQ150" s="55">
        <v>12353.23</v>
      </c>
      <c r="AR150" s="55">
        <v>2128.65</v>
      </c>
      <c r="AS150" s="55">
        <v>0</v>
      </c>
      <c r="AT150" s="55">
        <v>0</v>
      </c>
      <c r="AU150" s="55">
        <v>9430.44</v>
      </c>
      <c r="AV150" s="55">
        <v>18616.89</v>
      </c>
      <c r="AW150" s="55">
        <v>319417.02</v>
      </c>
      <c r="AX150" s="55">
        <v>0</v>
      </c>
      <c r="AY150" s="57">
        <f t="shared" si="38"/>
        <v>0</v>
      </c>
      <c r="AZ150" s="56">
        <v>0</v>
      </c>
      <c r="BA150" s="57">
        <v>9.9993105014726677E-2</v>
      </c>
      <c r="BB150" s="55">
        <v>95324.55</v>
      </c>
      <c r="BC150" s="55">
        <v>492928.48</v>
      </c>
      <c r="BD150" s="56">
        <v>264797.33</v>
      </c>
      <c r="BE150" s="56">
        <v>0</v>
      </c>
      <c r="BF150" s="56">
        <v>127168.07</v>
      </c>
      <c r="BG150" s="56">
        <v>47313.8149999999</v>
      </c>
      <c r="BH150" s="56">
        <v>0</v>
      </c>
      <c r="BI150" s="56">
        <v>0</v>
      </c>
      <c r="BJ150" s="56">
        <f t="shared" si="39"/>
        <v>0</v>
      </c>
      <c r="BK150" s="56">
        <v>0</v>
      </c>
      <c r="BL150" s="56">
        <v>272</v>
      </c>
      <c r="BM150" s="56">
        <v>107</v>
      </c>
      <c r="BN150" s="55">
        <v>0</v>
      </c>
      <c r="BO150" s="55">
        <v>0</v>
      </c>
      <c r="BP150" s="55">
        <v>-1</v>
      </c>
      <c r="BQ150" s="55">
        <v>-1</v>
      </c>
      <c r="BR150" s="55">
        <v>-24</v>
      </c>
      <c r="BS150" s="55">
        <v>-22</v>
      </c>
      <c r="BT150" s="55">
        <v>1</v>
      </c>
      <c r="BU150" s="55">
        <v>-1</v>
      </c>
      <c r="BV150" s="55">
        <v>0</v>
      </c>
      <c r="BW150" s="55">
        <v>-56</v>
      </c>
      <c r="BX150" s="55">
        <v>0</v>
      </c>
      <c r="BY150" s="55">
        <v>275</v>
      </c>
      <c r="BZ150" s="55">
        <v>3</v>
      </c>
      <c r="CA150" s="55">
        <v>0</v>
      </c>
      <c r="CB150" s="55">
        <v>32</v>
      </c>
      <c r="CC150" s="55">
        <v>8</v>
      </c>
      <c r="CD150" s="55">
        <v>12</v>
      </c>
      <c r="CE150" s="55">
        <v>2</v>
      </c>
      <c r="CF150" s="55">
        <v>2</v>
      </c>
    </row>
    <row r="151" spans="1:84" s="46" customFormat="1" ht="15.65" customHeight="1" x14ac:dyDescent="0.35">
      <c r="A151" s="39">
        <v>20</v>
      </c>
      <c r="B151" s="40" t="s">
        <v>501</v>
      </c>
      <c r="C151" s="53" t="s">
        <v>489</v>
      </c>
      <c r="D151" s="41" t="s">
        <v>414</v>
      </c>
      <c r="E151" s="42" t="s">
        <v>86</v>
      </c>
      <c r="F151" s="41" t="s">
        <v>415</v>
      </c>
      <c r="G151" s="55">
        <v>7828981.79</v>
      </c>
      <c r="H151" s="55">
        <v>0</v>
      </c>
      <c r="I151" s="55">
        <v>447878.32</v>
      </c>
      <c r="J151" s="55">
        <v>0</v>
      </c>
      <c r="K151" s="56">
        <v>0</v>
      </c>
      <c r="L151" s="56">
        <v>8276860.1100000003</v>
      </c>
      <c r="M151" s="56">
        <v>0</v>
      </c>
      <c r="N151" s="55">
        <v>1031677.41</v>
      </c>
      <c r="O151" s="55">
        <v>508328.84</v>
      </c>
      <c r="P151" s="67">
        <v>1720626.87</v>
      </c>
      <c r="Q151" s="55">
        <v>25000</v>
      </c>
      <c r="R151" s="55">
        <v>585622.35</v>
      </c>
      <c r="S151" s="55">
        <v>2549002.9900000002</v>
      </c>
      <c r="T151" s="55">
        <v>660584.31000000006</v>
      </c>
      <c r="U151" s="55">
        <v>0</v>
      </c>
      <c r="V151" s="55">
        <v>0</v>
      </c>
      <c r="W151" s="55">
        <v>447878.32</v>
      </c>
      <c r="X151" s="56">
        <v>796509.32</v>
      </c>
      <c r="Y151" s="56">
        <v>8325230.4100000001</v>
      </c>
      <c r="Z151" s="57">
        <v>9.753565923162047E-2</v>
      </c>
      <c r="AA151" s="56">
        <v>776348.84</v>
      </c>
      <c r="AB151" s="56">
        <v>0</v>
      </c>
      <c r="AC151" s="56">
        <v>0</v>
      </c>
      <c r="AD151" s="56">
        <v>0</v>
      </c>
      <c r="AE151" s="56">
        <v>0</v>
      </c>
      <c r="AF151" s="56">
        <f t="shared" si="37"/>
        <v>0</v>
      </c>
      <c r="AG151" s="56">
        <v>232953.26</v>
      </c>
      <c r="AH151" s="55">
        <v>18340.84</v>
      </c>
      <c r="AI151" s="55">
        <v>43553.93</v>
      </c>
      <c r="AJ151" s="56">
        <v>0</v>
      </c>
      <c r="AK151" s="55">
        <v>50760.78</v>
      </c>
      <c r="AL151" s="55">
        <v>19950.89</v>
      </c>
      <c r="AM151" s="55">
        <v>59163.62</v>
      </c>
      <c r="AN151" s="55">
        <v>8350</v>
      </c>
      <c r="AO151" s="55">
        <v>2098.69</v>
      </c>
      <c r="AP151" s="55">
        <v>0</v>
      </c>
      <c r="AQ151" s="55">
        <v>18292.060000000001</v>
      </c>
      <c r="AR151" s="55">
        <v>16442.060000000001</v>
      </c>
      <c r="AS151" s="55">
        <v>495</v>
      </c>
      <c r="AT151" s="55">
        <v>2206.23</v>
      </c>
      <c r="AU151" s="55">
        <v>0</v>
      </c>
      <c r="AV151" s="55">
        <v>31287.530000000002</v>
      </c>
      <c r="AW151" s="55">
        <v>503894.89</v>
      </c>
      <c r="AX151" s="55">
        <v>0</v>
      </c>
      <c r="AY151" s="57">
        <f t="shared" si="38"/>
        <v>0</v>
      </c>
      <c r="AZ151" s="56">
        <v>0</v>
      </c>
      <c r="BA151" s="57">
        <v>9.9163449452856628E-2</v>
      </c>
      <c r="BB151" s="55">
        <v>355044.65</v>
      </c>
      <c r="BC151" s="55">
        <v>408560.25</v>
      </c>
      <c r="BD151" s="56">
        <v>266245</v>
      </c>
      <c r="BE151" s="56">
        <v>0</v>
      </c>
      <c r="BF151" s="56">
        <v>558894.37</v>
      </c>
      <c r="BG151" s="56">
        <v>432920.64750000002</v>
      </c>
      <c r="BH151" s="56">
        <v>0</v>
      </c>
      <c r="BI151" s="56">
        <v>0</v>
      </c>
      <c r="BJ151" s="56">
        <f t="shared" si="39"/>
        <v>0</v>
      </c>
      <c r="BK151" s="56">
        <v>0</v>
      </c>
      <c r="BL151" s="56">
        <v>635</v>
      </c>
      <c r="BM151" s="56">
        <v>177</v>
      </c>
      <c r="BN151" s="55">
        <v>0</v>
      </c>
      <c r="BO151" s="55">
        <v>0</v>
      </c>
      <c r="BP151" s="55">
        <v>-12</v>
      </c>
      <c r="BQ151" s="55">
        <v>-13</v>
      </c>
      <c r="BR151" s="55">
        <v>-43</v>
      </c>
      <c r="BS151" s="55">
        <v>-53</v>
      </c>
      <c r="BT151" s="55">
        <v>0</v>
      </c>
      <c r="BU151" s="55">
        <v>0</v>
      </c>
      <c r="BV151" s="55">
        <v>18</v>
      </c>
      <c r="BW151" s="55">
        <v>-133</v>
      </c>
      <c r="BX151" s="55">
        <v>-2</v>
      </c>
      <c r="BY151" s="55">
        <v>574</v>
      </c>
      <c r="BZ151" s="55">
        <v>14</v>
      </c>
      <c r="CA151" s="55">
        <v>0</v>
      </c>
      <c r="CB151" s="55">
        <v>46</v>
      </c>
      <c r="CC151" s="55">
        <v>13</v>
      </c>
      <c r="CD151" s="55">
        <v>66</v>
      </c>
      <c r="CE151" s="55">
        <v>2</v>
      </c>
      <c r="CF151" s="55">
        <v>2</v>
      </c>
    </row>
    <row r="152" spans="1:84" s="46" customFormat="1" ht="15.65" customHeight="1" x14ac:dyDescent="0.35">
      <c r="A152" s="39">
        <v>20</v>
      </c>
      <c r="B152" s="40" t="s">
        <v>480</v>
      </c>
      <c r="C152" s="53" t="s">
        <v>146</v>
      </c>
      <c r="D152" s="41" t="s">
        <v>417</v>
      </c>
      <c r="E152" s="42" t="s">
        <v>86</v>
      </c>
      <c r="F152" s="41" t="s">
        <v>411</v>
      </c>
      <c r="G152" s="55">
        <v>23539120.100000001</v>
      </c>
      <c r="H152" s="55">
        <v>0</v>
      </c>
      <c r="I152" s="55">
        <v>584221.52</v>
      </c>
      <c r="J152" s="55">
        <v>0</v>
      </c>
      <c r="K152" s="56">
        <v>4873.41</v>
      </c>
      <c r="L152" s="56">
        <v>24128215.030000001</v>
      </c>
      <c r="M152" s="56">
        <v>0</v>
      </c>
      <c r="N152" s="55">
        <v>3390343.96</v>
      </c>
      <c r="O152" s="55">
        <v>790364.92</v>
      </c>
      <c r="P152" s="67">
        <v>7228225.7599999998</v>
      </c>
      <c r="Q152" s="55">
        <v>0</v>
      </c>
      <c r="R152" s="55">
        <v>1830137.48</v>
      </c>
      <c r="S152" s="55">
        <v>5508826.5499999998</v>
      </c>
      <c r="T152" s="55">
        <v>2733531.91</v>
      </c>
      <c r="U152" s="55">
        <v>0</v>
      </c>
      <c r="V152" s="55">
        <v>0</v>
      </c>
      <c r="W152" s="55">
        <v>635396.26</v>
      </c>
      <c r="X152" s="56">
        <v>1917670.1</v>
      </c>
      <c r="Y152" s="56">
        <v>24034496.940000001</v>
      </c>
      <c r="Z152" s="57">
        <v>6.1025564417762579E-2</v>
      </c>
      <c r="AA152" s="56">
        <v>1637239.06</v>
      </c>
      <c r="AB152" s="56">
        <v>0</v>
      </c>
      <c r="AC152" s="56">
        <v>0</v>
      </c>
      <c r="AD152" s="56">
        <v>4873.41</v>
      </c>
      <c r="AE152" s="56">
        <v>0</v>
      </c>
      <c r="AF152" s="56">
        <f t="shared" si="37"/>
        <v>4873.41</v>
      </c>
      <c r="AG152" s="56">
        <v>1024139.52</v>
      </c>
      <c r="AH152" s="55">
        <v>84117.63</v>
      </c>
      <c r="AI152" s="55">
        <v>221050.83</v>
      </c>
      <c r="AJ152" s="56">
        <v>0</v>
      </c>
      <c r="AK152" s="55">
        <v>56499.63</v>
      </c>
      <c r="AL152" s="55">
        <v>27449.4</v>
      </c>
      <c r="AM152" s="55">
        <v>84321.96</v>
      </c>
      <c r="AN152" s="55">
        <v>10150</v>
      </c>
      <c r="AO152" s="55">
        <v>4259.5</v>
      </c>
      <c r="AP152" s="55">
        <v>0</v>
      </c>
      <c r="AQ152" s="55">
        <v>26995.040000000001</v>
      </c>
      <c r="AR152" s="55">
        <v>13660.22</v>
      </c>
      <c r="AS152" s="55">
        <v>0</v>
      </c>
      <c r="AT152" s="55">
        <v>0</v>
      </c>
      <c r="AU152" s="55">
        <v>20801.11</v>
      </c>
      <c r="AV152" s="55">
        <v>109154.98</v>
      </c>
      <c r="AW152" s="55">
        <v>1682599.82</v>
      </c>
      <c r="AX152" s="55">
        <v>0</v>
      </c>
      <c r="AY152" s="57">
        <f t="shared" si="38"/>
        <v>0</v>
      </c>
      <c r="AZ152" s="56">
        <v>0</v>
      </c>
      <c r="BA152" s="57">
        <v>6.9553961789761198E-2</v>
      </c>
      <c r="BB152" s="55">
        <v>362510.48</v>
      </c>
      <c r="BC152" s="55">
        <v>1073977.6100000001</v>
      </c>
      <c r="BD152" s="56">
        <v>266245</v>
      </c>
      <c r="BE152" s="56">
        <v>0</v>
      </c>
      <c r="BF152" s="56">
        <v>795144.45599999896</v>
      </c>
      <c r="BG152" s="56">
        <v>374494.500999999</v>
      </c>
      <c r="BH152" s="56">
        <v>0</v>
      </c>
      <c r="BI152" s="56">
        <v>0</v>
      </c>
      <c r="BJ152" s="56">
        <f t="shared" si="39"/>
        <v>0</v>
      </c>
      <c r="BK152" s="56">
        <v>0</v>
      </c>
      <c r="BL152" s="56">
        <v>3235</v>
      </c>
      <c r="BM152" s="56">
        <v>901</v>
      </c>
      <c r="BN152" s="55">
        <v>72</v>
      </c>
      <c r="BO152" s="55">
        <v>-58</v>
      </c>
      <c r="BP152" s="55">
        <v>-4</v>
      </c>
      <c r="BQ152" s="55">
        <v>-38</v>
      </c>
      <c r="BR152" s="55">
        <v>-71</v>
      </c>
      <c r="BS152" s="55">
        <v>-229</v>
      </c>
      <c r="BT152" s="55">
        <v>0</v>
      </c>
      <c r="BU152" s="55">
        <v>0</v>
      </c>
      <c r="BV152" s="55">
        <v>-33</v>
      </c>
      <c r="BW152" s="55">
        <v>-740</v>
      </c>
      <c r="BX152" s="55">
        <v>-1</v>
      </c>
      <c r="BY152" s="55">
        <v>3034</v>
      </c>
      <c r="BZ152" s="55">
        <v>11</v>
      </c>
      <c r="CA152" s="55">
        <v>45</v>
      </c>
      <c r="CB152" s="55">
        <v>92</v>
      </c>
      <c r="CC152" s="55">
        <v>46</v>
      </c>
      <c r="CD152" s="55">
        <v>346</v>
      </c>
      <c r="CE152" s="55">
        <v>270</v>
      </c>
      <c r="CF152" s="55">
        <v>5</v>
      </c>
    </row>
    <row r="153" spans="1:84" s="46" customFormat="1" ht="15.65" customHeight="1" x14ac:dyDescent="0.35">
      <c r="A153" s="39">
        <v>20</v>
      </c>
      <c r="B153" s="40" t="s">
        <v>406</v>
      </c>
      <c r="C153" s="53" t="s">
        <v>407</v>
      </c>
      <c r="D153" s="41" t="s">
        <v>408</v>
      </c>
      <c r="E153" s="42" t="s">
        <v>101</v>
      </c>
      <c r="F153" s="41" t="s">
        <v>405</v>
      </c>
      <c r="G153" s="55">
        <v>8507507.4399999995</v>
      </c>
      <c r="H153" s="55">
        <v>0</v>
      </c>
      <c r="I153" s="55">
        <v>204144.11</v>
      </c>
      <c r="J153" s="55">
        <v>0</v>
      </c>
      <c r="K153" s="56">
        <v>0</v>
      </c>
      <c r="L153" s="56">
        <v>8711651.5500000007</v>
      </c>
      <c r="M153" s="56">
        <v>0</v>
      </c>
      <c r="N153" s="55">
        <v>1703654.67</v>
      </c>
      <c r="O153" s="55">
        <v>499933.6</v>
      </c>
      <c r="P153" s="67">
        <v>2302178.2999999998</v>
      </c>
      <c r="Q153" s="55">
        <v>0</v>
      </c>
      <c r="R153" s="55">
        <v>426400.21</v>
      </c>
      <c r="S153" s="55">
        <v>2140069.84</v>
      </c>
      <c r="T153" s="55">
        <v>493849.25</v>
      </c>
      <c r="U153" s="55">
        <v>0</v>
      </c>
      <c r="V153" s="55">
        <v>0</v>
      </c>
      <c r="W153" s="55">
        <v>196070.83</v>
      </c>
      <c r="X153" s="56">
        <v>850748.36</v>
      </c>
      <c r="Y153" s="56">
        <v>8612905.0600000005</v>
      </c>
      <c r="Z153" s="57">
        <v>0.13346424414058464</v>
      </c>
      <c r="AA153" s="56">
        <v>850748.36</v>
      </c>
      <c r="AB153" s="56">
        <v>0</v>
      </c>
      <c r="AC153" s="56">
        <v>0</v>
      </c>
      <c r="AD153" s="56">
        <v>0</v>
      </c>
      <c r="AE153" s="56">
        <v>318.02</v>
      </c>
      <c r="AF153" s="56">
        <f t="shared" si="37"/>
        <v>318.02</v>
      </c>
      <c r="AG153" s="56">
        <v>304238.18</v>
      </c>
      <c r="AH153" s="55">
        <v>23643.09</v>
      </c>
      <c r="AI153" s="55">
        <v>54965.54</v>
      </c>
      <c r="AJ153" s="56">
        <v>0</v>
      </c>
      <c r="AK153" s="55">
        <v>36480.17</v>
      </c>
      <c r="AL153" s="55">
        <v>20343</v>
      </c>
      <c r="AM153" s="55">
        <v>30878.78</v>
      </c>
      <c r="AN153" s="55">
        <v>8550</v>
      </c>
      <c r="AO153" s="55">
        <v>2475</v>
      </c>
      <c r="AP153" s="55">
        <v>0</v>
      </c>
      <c r="AQ153" s="55">
        <v>13757.170000000002</v>
      </c>
      <c r="AR153" s="55">
        <v>6600.92</v>
      </c>
      <c r="AS153" s="55">
        <v>0</v>
      </c>
      <c r="AT153" s="55">
        <v>4350.45</v>
      </c>
      <c r="AU153" s="55">
        <v>10168.92</v>
      </c>
      <c r="AV153" s="55">
        <v>33723.78</v>
      </c>
      <c r="AW153" s="55">
        <v>550175</v>
      </c>
      <c r="AX153" s="55">
        <v>168684.06</v>
      </c>
      <c r="AY153" s="57">
        <f t="shared" si="38"/>
        <v>0.30660073612941335</v>
      </c>
      <c r="AZ153" s="56">
        <v>0</v>
      </c>
      <c r="BA153" s="57">
        <v>9.9999719776912716E-2</v>
      </c>
      <c r="BB153" s="55">
        <v>314837.32</v>
      </c>
      <c r="BC153" s="55">
        <v>820610.73</v>
      </c>
      <c r="BD153" s="56">
        <v>269444</v>
      </c>
      <c r="BE153" s="56">
        <v>0</v>
      </c>
      <c r="BF153" s="56">
        <v>682203.42</v>
      </c>
      <c r="BG153" s="56">
        <v>544659.67000000004</v>
      </c>
      <c r="BH153" s="56">
        <v>0</v>
      </c>
      <c r="BI153" s="56">
        <v>0</v>
      </c>
      <c r="BJ153" s="56">
        <f t="shared" si="39"/>
        <v>0</v>
      </c>
      <c r="BK153" s="56">
        <v>0</v>
      </c>
      <c r="BL153" s="56">
        <v>430</v>
      </c>
      <c r="BM153" s="56">
        <v>190</v>
      </c>
      <c r="BN153" s="55">
        <v>0</v>
      </c>
      <c r="BO153" s="55">
        <v>0</v>
      </c>
      <c r="BP153" s="55">
        <v>-6</v>
      </c>
      <c r="BQ153" s="55">
        <v>-6</v>
      </c>
      <c r="BR153" s="55">
        <v>-40</v>
      </c>
      <c r="BS153" s="55">
        <v>-25</v>
      </c>
      <c r="BT153" s="55">
        <v>1</v>
      </c>
      <c r="BU153" s="55">
        <v>0</v>
      </c>
      <c r="BV153" s="55">
        <v>6</v>
      </c>
      <c r="BW153" s="55">
        <v>-97</v>
      </c>
      <c r="BX153" s="55">
        <v>0</v>
      </c>
      <c r="BY153" s="55">
        <v>453</v>
      </c>
      <c r="BZ153" s="55">
        <v>5</v>
      </c>
      <c r="CA153" s="55">
        <v>13</v>
      </c>
      <c r="CB153" s="55">
        <v>55</v>
      </c>
      <c r="CC153" s="55">
        <v>13</v>
      </c>
      <c r="CD153" s="55">
        <v>29</v>
      </c>
      <c r="CE153" s="55">
        <v>0</v>
      </c>
      <c r="CF153" s="55">
        <v>0</v>
      </c>
    </row>
    <row r="154" spans="1:84" s="46" customFormat="1" ht="15.65" customHeight="1" x14ac:dyDescent="0.35">
      <c r="A154" s="39">
        <v>20</v>
      </c>
      <c r="B154" s="40" t="s">
        <v>409</v>
      </c>
      <c r="C154" s="53" t="s">
        <v>137</v>
      </c>
      <c r="D154" s="41" t="s">
        <v>410</v>
      </c>
      <c r="E154" s="42" t="s">
        <v>86</v>
      </c>
      <c r="F154" s="41" t="s">
        <v>411</v>
      </c>
      <c r="G154" s="55">
        <v>25993044.91</v>
      </c>
      <c r="H154" s="55">
        <v>0</v>
      </c>
      <c r="I154" s="55">
        <v>587773.34</v>
      </c>
      <c r="J154" s="55">
        <v>0</v>
      </c>
      <c r="K154" s="56">
        <v>0</v>
      </c>
      <c r="L154" s="56">
        <v>26580818.25</v>
      </c>
      <c r="M154" s="56">
        <v>0</v>
      </c>
      <c r="N154" s="55">
        <v>4928694.6399999997</v>
      </c>
      <c r="O154" s="55">
        <v>955748.67</v>
      </c>
      <c r="P154" s="67">
        <v>8297061.4000000004</v>
      </c>
      <c r="Q154" s="55">
        <v>9537.0300000000007</v>
      </c>
      <c r="R154" s="55">
        <v>2458926.12</v>
      </c>
      <c r="S154" s="55">
        <v>3851420.87</v>
      </c>
      <c r="T154" s="55">
        <v>2992070.78</v>
      </c>
      <c r="U154" s="55">
        <v>0</v>
      </c>
      <c r="V154" s="55">
        <v>0</v>
      </c>
      <c r="W154" s="55">
        <v>608736.1</v>
      </c>
      <c r="X154" s="56">
        <v>2513573.7600000002</v>
      </c>
      <c r="Y154" s="56">
        <v>26615769.370000001</v>
      </c>
      <c r="Z154" s="57">
        <v>2.2556823643790837E-2</v>
      </c>
      <c r="AA154" s="56">
        <v>2339623.66</v>
      </c>
      <c r="AB154" s="56">
        <v>0</v>
      </c>
      <c r="AC154" s="56">
        <v>0</v>
      </c>
      <c r="AD154" s="56">
        <v>0</v>
      </c>
      <c r="AE154" s="56">
        <v>0</v>
      </c>
      <c r="AF154" s="56">
        <f t="shared" si="37"/>
        <v>0</v>
      </c>
      <c r="AG154" s="56">
        <v>1232655.24</v>
      </c>
      <c r="AH154" s="55">
        <v>93423.15</v>
      </c>
      <c r="AI154" s="55">
        <v>280460.81</v>
      </c>
      <c r="AJ154" s="56">
        <v>0</v>
      </c>
      <c r="AK154" s="55">
        <v>80458.52</v>
      </c>
      <c r="AL154" s="55">
        <v>6439.1</v>
      </c>
      <c r="AM154" s="55">
        <v>108070.44</v>
      </c>
      <c r="AN154" s="55">
        <v>8650</v>
      </c>
      <c r="AO154" s="55">
        <v>9318.25</v>
      </c>
      <c r="AP154" s="55">
        <v>0</v>
      </c>
      <c r="AQ154" s="55">
        <v>39004.47</v>
      </c>
      <c r="AR154" s="55">
        <v>12546.82</v>
      </c>
      <c r="AS154" s="55">
        <v>0</v>
      </c>
      <c r="AT154" s="55">
        <v>19114.13</v>
      </c>
      <c r="AU154" s="55">
        <v>45636.639999999999</v>
      </c>
      <c r="AV154" s="55">
        <v>43979.590000000004</v>
      </c>
      <c r="AW154" s="55">
        <v>1979757.16</v>
      </c>
      <c r="AX154" s="55">
        <v>0</v>
      </c>
      <c r="AY154" s="57">
        <f t="shared" si="38"/>
        <v>0</v>
      </c>
      <c r="AZ154" s="56">
        <v>0</v>
      </c>
      <c r="BA154" s="57">
        <v>9.0009603265060495E-2</v>
      </c>
      <c r="BB154" s="55">
        <v>345697.58</v>
      </c>
      <c r="BC154" s="55">
        <v>240622.95</v>
      </c>
      <c r="BD154" s="56">
        <v>269444</v>
      </c>
      <c r="BE154" s="56">
        <v>0</v>
      </c>
      <c r="BF154" s="56">
        <v>669903.18000000098</v>
      </c>
      <c r="BG154" s="56">
        <v>174963.890000001</v>
      </c>
      <c r="BH154" s="56">
        <v>0</v>
      </c>
      <c r="BI154" s="56">
        <v>0</v>
      </c>
      <c r="BJ154" s="56">
        <f t="shared" si="39"/>
        <v>0</v>
      </c>
      <c r="BK154" s="56">
        <v>0</v>
      </c>
      <c r="BL154" s="56">
        <v>3412</v>
      </c>
      <c r="BM154" s="56">
        <v>820</v>
      </c>
      <c r="BN154" s="55">
        <v>0</v>
      </c>
      <c r="BO154" s="55">
        <v>0</v>
      </c>
      <c r="BP154" s="55">
        <v>-2</v>
      </c>
      <c r="BQ154" s="55">
        <v>-37</v>
      </c>
      <c r="BR154" s="55">
        <v>-74</v>
      </c>
      <c r="BS154" s="55">
        <v>-260</v>
      </c>
      <c r="BT154" s="55">
        <v>0</v>
      </c>
      <c r="BU154" s="55">
        <v>-10</v>
      </c>
      <c r="BV154" s="55">
        <v>149</v>
      </c>
      <c r="BW154" s="55">
        <v>-724</v>
      </c>
      <c r="BX154" s="55">
        <v>-8</v>
      </c>
      <c r="BY154" s="55">
        <v>3266</v>
      </c>
      <c r="BZ154" s="55">
        <v>75</v>
      </c>
      <c r="CA154" s="55">
        <v>119</v>
      </c>
      <c r="CB154" s="55">
        <v>97</v>
      </c>
      <c r="CC154" s="55">
        <v>33</v>
      </c>
      <c r="CD154" s="55">
        <v>285</v>
      </c>
      <c r="CE154" s="55">
        <v>307</v>
      </c>
      <c r="CF154" s="55">
        <v>2</v>
      </c>
    </row>
    <row r="155" spans="1:84" s="46" customFormat="1" ht="15.65" customHeight="1" x14ac:dyDescent="0.35">
      <c r="A155" s="39">
        <v>20</v>
      </c>
      <c r="B155" s="40" t="s">
        <v>412</v>
      </c>
      <c r="C155" s="53" t="s">
        <v>88</v>
      </c>
      <c r="D155" s="41" t="s">
        <v>413</v>
      </c>
      <c r="E155" s="42" t="s">
        <v>110</v>
      </c>
      <c r="F155" s="41" t="s">
        <v>405</v>
      </c>
      <c r="G155" s="55">
        <v>34404191.909999996</v>
      </c>
      <c r="H155" s="55">
        <v>246858.15</v>
      </c>
      <c r="I155" s="55">
        <v>535263.07000000007</v>
      </c>
      <c r="J155" s="55">
        <v>0</v>
      </c>
      <c r="K155" s="56">
        <v>0</v>
      </c>
      <c r="L155" s="56">
        <v>35186313.130000003</v>
      </c>
      <c r="M155" s="56">
        <v>0</v>
      </c>
      <c r="N155" s="55">
        <v>8619554.9299999997</v>
      </c>
      <c r="O155" s="55">
        <v>2251942.88</v>
      </c>
      <c r="P155" s="67">
        <v>10241507.83</v>
      </c>
      <c r="Q155" s="55">
        <v>0</v>
      </c>
      <c r="R155" s="55">
        <v>2215335.5299999998</v>
      </c>
      <c r="S155" s="55">
        <v>6189664.8499999996</v>
      </c>
      <c r="T155" s="55">
        <v>1958665.04</v>
      </c>
      <c r="U155" s="55">
        <v>0</v>
      </c>
      <c r="V155" s="55">
        <v>0</v>
      </c>
      <c r="W155" s="55">
        <v>754990.46</v>
      </c>
      <c r="X155" s="56">
        <v>2498498.7999999998</v>
      </c>
      <c r="Y155" s="56">
        <v>34730160.32</v>
      </c>
      <c r="Z155" s="57">
        <v>9.6040640449208958E-2</v>
      </c>
      <c r="AA155" s="56">
        <v>2498148.7999999998</v>
      </c>
      <c r="AB155" s="56">
        <v>0</v>
      </c>
      <c r="AC155" s="56">
        <v>0</v>
      </c>
      <c r="AD155" s="56">
        <v>0</v>
      </c>
      <c r="AE155" s="56">
        <v>274.52999999999997</v>
      </c>
      <c r="AF155" s="56">
        <f t="shared" si="37"/>
        <v>274.52999999999997</v>
      </c>
      <c r="AG155" s="56">
        <v>1284281.68</v>
      </c>
      <c r="AH155" s="55">
        <v>92528.25</v>
      </c>
      <c r="AI155" s="55">
        <v>317417.82</v>
      </c>
      <c r="AJ155" s="56">
        <v>0</v>
      </c>
      <c r="AK155" s="55">
        <v>118698.06</v>
      </c>
      <c r="AL155" s="55">
        <v>7018.4</v>
      </c>
      <c r="AM155" s="55">
        <v>87130.2</v>
      </c>
      <c r="AN155" s="55">
        <v>10150</v>
      </c>
      <c r="AO155" s="55">
        <v>0</v>
      </c>
      <c r="AP155" s="55">
        <v>0</v>
      </c>
      <c r="AQ155" s="55">
        <v>72551.66</v>
      </c>
      <c r="AR155" s="55">
        <v>32140.29</v>
      </c>
      <c r="AS155" s="55">
        <v>0</v>
      </c>
      <c r="AT155" s="55">
        <v>64951.75</v>
      </c>
      <c r="AU155" s="55">
        <v>12215.55</v>
      </c>
      <c r="AV155" s="55">
        <v>45112.67</v>
      </c>
      <c r="AW155" s="55">
        <v>2144196.33</v>
      </c>
      <c r="AX155" s="55">
        <v>0</v>
      </c>
      <c r="AY155" s="57">
        <f t="shared" si="38"/>
        <v>0</v>
      </c>
      <c r="AZ155" s="56">
        <v>0</v>
      </c>
      <c r="BA155" s="57">
        <v>7.2611756338735067E-2</v>
      </c>
      <c r="BB155" s="55">
        <v>388762.21</v>
      </c>
      <c r="BC155" s="55">
        <v>2939146.83</v>
      </c>
      <c r="BD155" s="56">
        <v>269444</v>
      </c>
      <c r="BE155" s="56">
        <v>0</v>
      </c>
      <c r="BF155" s="56">
        <v>713251.17</v>
      </c>
      <c r="BG155" s="56">
        <v>177202.08749999999</v>
      </c>
      <c r="BH155" s="56">
        <v>0</v>
      </c>
      <c r="BI155" s="56">
        <v>0</v>
      </c>
      <c r="BJ155" s="56">
        <f t="shared" si="39"/>
        <v>0</v>
      </c>
      <c r="BK155" s="56">
        <v>0</v>
      </c>
      <c r="BL155" s="56">
        <v>3009</v>
      </c>
      <c r="BM155" s="56">
        <v>844</v>
      </c>
      <c r="BN155" s="55">
        <v>38</v>
      </c>
      <c r="BO155" s="55">
        <v>-28</v>
      </c>
      <c r="BP155" s="55">
        <v>-30</v>
      </c>
      <c r="BQ155" s="55">
        <v>-45</v>
      </c>
      <c r="BR155" s="55">
        <v>-120</v>
      </c>
      <c r="BS155" s="55">
        <v>-226</v>
      </c>
      <c r="BT155" s="55">
        <v>0</v>
      </c>
      <c r="BU155" s="55">
        <v>0</v>
      </c>
      <c r="BV155" s="55">
        <v>10</v>
      </c>
      <c r="BW155" s="55">
        <v>-481</v>
      </c>
      <c r="BX155" s="55">
        <v>-1</v>
      </c>
      <c r="BY155" s="55">
        <v>2970</v>
      </c>
      <c r="BZ155" s="55">
        <v>8</v>
      </c>
      <c r="CA155" s="55">
        <v>61</v>
      </c>
      <c r="CB155" s="55">
        <v>140</v>
      </c>
      <c r="CC155" s="55">
        <v>36</v>
      </c>
      <c r="CD155" s="55">
        <v>175</v>
      </c>
      <c r="CE155" s="55">
        <v>37</v>
      </c>
      <c r="CF155" s="55">
        <v>5</v>
      </c>
    </row>
    <row r="156" spans="1:84" s="46" customFormat="1" ht="15.65" customHeight="1" x14ac:dyDescent="0.35">
      <c r="A156" s="38">
        <v>21</v>
      </c>
      <c r="B156" s="38" t="s">
        <v>418</v>
      </c>
      <c r="C156" s="53" t="s">
        <v>419</v>
      </c>
      <c r="D156" s="38" t="s">
        <v>420</v>
      </c>
      <c r="E156" s="38" t="s">
        <v>86</v>
      </c>
      <c r="F156" s="38" t="s">
        <v>421</v>
      </c>
      <c r="G156" s="55">
        <v>30316275.23</v>
      </c>
      <c r="H156" s="55">
        <v>0</v>
      </c>
      <c r="I156" s="55">
        <v>390821.32</v>
      </c>
      <c r="J156" s="55">
        <v>0</v>
      </c>
      <c r="K156" s="56">
        <v>0</v>
      </c>
      <c r="L156" s="56">
        <v>30707096.550000001</v>
      </c>
      <c r="M156" s="56">
        <v>0</v>
      </c>
      <c r="N156" s="55">
        <v>0</v>
      </c>
      <c r="O156" s="55">
        <v>609799.65</v>
      </c>
      <c r="P156" s="67">
        <v>8208362.1399999997</v>
      </c>
      <c r="Q156" s="55">
        <v>183686.32</v>
      </c>
      <c r="R156" s="55">
        <v>1763145.9</v>
      </c>
      <c r="S156" s="55">
        <v>10973379.810000001</v>
      </c>
      <c r="T156" s="55">
        <v>5748159.0099999998</v>
      </c>
      <c r="U156" s="55">
        <v>0</v>
      </c>
      <c r="V156" s="55">
        <v>0</v>
      </c>
      <c r="W156" s="55">
        <v>745117</v>
      </c>
      <c r="X156" s="56">
        <v>2575757.87</v>
      </c>
      <c r="Y156" s="56">
        <v>30807407.699999999</v>
      </c>
      <c r="Z156" s="57">
        <v>0.14428321938677688</v>
      </c>
      <c r="AA156" s="56">
        <v>2575757.87</v>
      </c>
      <c r="AB156" s="56">
        <v>0</v>
      </c>
      <c r="AC156" s="56">
        <v>0</v>
      </c>
      <c r="AD156" s="56">
        <v>0</v>
      </c>
      <c r="AE156" s="56">
        <v>0</v>
      </c>
      <c r="AF156" s="56">
        <f t="shared" si="37"/>
        <v>0</v>
      </c>
      <c r="AG156" s="56">
        <v>1258805.1499999999</v>
      </c>
      <c r="AH156" s="55">
        <v>101877.42</v>
      </c>
      <c r="AI156" s="55">
        <v>201968.18</v>
      </c>
      <c r="AJ156" s="56">
        <v>17530.560000000001</v>
      </c>
      <c r="AK156" s="55">
        <v>148979.4</v>
      </c>
      <c r="AL156" s="55">
        <v>25349.7</v>
      </c>
      <c r="AM156" s="55">
        <v>263354.11</v>
      </c>
      <c r="AN156" s="55">
        <v>11300</v>
      </c>
      <c r="AO156" s="55">
        <v>7021.84</v>
      </c>
      <c r="AP156" s="55">
        <v>16531.72</v>
      </c>
      <c r="AQ156" s="55">
        <v>68371.680000000008</v>
      </c>
      <c r="AR156" s="55">
        <v>24991.27</v>
      </c>
      <c r="AS156" s="55">
        <v>0</v>
      </c>
      <c r="AT156" s="55">
        <v>19190.04</v>
      </c>
      <c r="AU156" s="55">
        <v>37798.370000000003</v>
      </c>
      <c r="AV156" s="55">
        <v>227262.69</v>
      </c>
      <c r="AW156" s="55">
        <v>2430332.13</v>
      </c>
      <c r="AX156" s="55">
        <v>0</v>
      </c>
      <c r="AY156" s="57">
        <f t="shared" si="38"/>
        <v>0</v>
      </c>
      <c r="AZ156" s="56">
        <v>0</v>
      </c>
      <c r="BA156" s="57">
        <v>8.4962873917014514E-2</v>
      </c>
      <c r="BB156" s="55">
        <v>1412950.23</v>
      </c>
      <c r="BC156" s="55">
        <v>2961179.56</v>
      </c>
      <c r="BD156" s="56">
        <v>269444</v>
      </c>
      <c r="BE156" s="56">
        <v>0</v>
      </c>
      <c r="BF156" s="56">
        <v>1542588.7</v>
      </c>
      <c r="BG156" s="56">
        <v>935005.66749999998</v>
      </c>
      <c r="BH156" s="56">
        <v>0</v>
      </c>
      <c r="BI156" s="56">
        <v>0</v>
      </c>
      <c r="BJ156" s="56">
        <f t="shared" si="39"/>
        <v>0</v>
      </c>
      <c r="BK156" s="56">
        <v>0</v>
      </c>
      <c r="BL156" s="56">
        <v>5994</v>
      </c>
      <c r="BM156" s="56">
        <v>1812</v>
      </c>
      <c r="BN156" s="55">
        <v>0</v>
      </c>
      <c r="BO156" s="55">
        <v>-5</v>
      </c>
      <c r="BP156" s="55">
        <v>-19</v>
      </c>
      <c r="BQ156" s="55">
        <v>-42</v>
      </c>
      <c r="BR156" s="55">
        <v>-218</v>
      </c>
      <c r="BS156" s="55">
        <v>-456</v>
      </c>
      <c r="BT156" s="55">
        <v>12</v>
      </c>
      <c r="BU156" s="55">
        <v>0</v>
      </c>
      <c r="BV156" s="55">
        <v>4</v>
      </c>
      <c r="BW156" s="55">
        <v>-1323</v>
      </c>
      <c r="BX156" s="55">
        <v>-8</v>
      </c>
      <c r="BY156" s="55">
        <v>5751</v>
      </c>
      <c r="BZ156" s="55">
        <v>14</v>
      </c>
      <c r="CA156" s="55">
        <v>35</v>
      </c>
      <c r="CB156" s="55">
        <v>197</v>
      </c>
      <c r="CC156" s="55">
        <v>168</v>
      </c>
      <c r="CD156" s="55">
        <v>937</v>
      </c>
      <c r="CE156" s="55">
        <v>5</v>
      </c>
      <c r="CF156" s="55">
        <v>16</v>
      </c>
    </row>
    <row r="157" spans="1:84" s="46" customFormat="1" ht="15.65" customHeight="1" x14ac:dyDescent="0.35">
      <c r="A157" s="38">
        <v>21</v>
      </c>
      <c r="B157" s="38" t="s">
        <v>493</v>
      </c>
      <c r="C157" s="53" t="s">
        <v>494</v>
      </c>
      <c r="D157" s="38" t="s">
        <v>424</v>
      </c>
      <c r="E157" s="38" t="s">
        <v>101</v>
      </c>
      <c r="F157" s="38" t="s">
        <v>425</v>
      </c>
      <c r="G157" s="55">
        <v>47227428.520000003</v>
      </c>
      <c r="H157" s="55">
        <v>0</v>
      </c>
      <c r="I157" s="55">
        <v>2016574.63</v>
      </c>
      <c r="J157" s="55">
        <v>0</v>
      </c>
      <c r="K157" s="56">
        <v>0</v>
      </c>
      <c r="L157" s="56">
        <v>49244003.149999999</v>
      </c>
      <c r="M157" s="56">
        <v>0</v>
      </c>
      <c r="N157" s="55">
        <v>0</v>
      </c>
      <c r="O157" s="55">
        <v>3101623.1</v>
      </c>
      <c r="P157" s="67">
        <v>16668350.539999999</v>
      </c>
      <c r="Q157" s="55">
        <v>0</v>
      </c>
      <c r="R157" s="55">
        <v>2606644.7200000002</v>
      </c>
      <c r="S157" s="55">
        <v>13950384.199999999</v>
      </c>
      <c r="T157" s="55">
        <v>6501368.7199999997</v>
      </c>
      <c r="U157" s="55">
        <v>0</v>
      </c>
      <c r="V157" s="55">
        <v>0</v>
      </c>
      <c r="W157" s="55">
        <v>2941918.19</v>
      </c>
      <c r="X157" s="56">
        <v>3202282.7399999998</v>
      </c>
      <c r="Y157" s="56">
        <v>48972572.210000001</v>
      </c>
      <c r="Z157" s="57">
        <v>0.12137257859746838</v>
      </c>
      <c r="AA157" s="56">
        <v>3191846.55</v>
      </c>
      <c r="AB157" s="56">
        <v>0</v>
      </c>
      <c r="AC157" s="56">
        <v>0</v>
      </c>
      <c r="AD157" s="56">
        <v>0</v>
      </c>
      <c r="AE157" s="56">
        <v>0</v>
      </c>
      <c r="AF157" s="56">
        <f t="shared" si="37"/>
        <v>0</v>
      </c>
      <c r="AG157" s="56">
        <v>2012508.89</v>
      </c>
      <c r="AH157" s="55">
        <v>146927.01</v>
      </c>
      <c r="AI157" s="55">
        <v>444228.42</v>
      </c>
      <c r="AJ157" s="56">
        <v>0</v>
      </c>
      <c r="AK157" s="55">
        <v>221913.33</v>
      </c>
      <c r="AL157" s="55">
        <v>15738.24</v>
      </c>
      <c r="AM157" s="55">
        <v>88686.53</v>
      </c>
      <c r="AN157" s="55">
        <v>9500</v>
      </c>
      <c r="AO157" s="55">
        <v>5182</v>
      </c>
      <c r="AP157" s="55">
        <v>0</v>
      </c>
      <c r="AQ157" s="55">
        <v>81194.459999999992</v>
      </c>
      <c r="AR157" s="55">
        <v>49612.05</v>
      </c>
      <c r="AS157" s="55">
        <v>990</v>
      </c>
      <c r="AT157" s="55">
        <v>35573.199999999997</v>
      </c>
      <c r="AU157" s="55">
        <v>0</v>
      </c>
      <c r="AV157" s="55">
        <v>108189.65000000001</v>
      </c>
      <c r="AW157" s="55">
        <v>3220243.78</v>
      </c>
      <c r="AX157" s="55">
        <v>0</v>
      </c>
      <c r="AY157" s="57">
        <f t="shared" si="38"/>
        <v>0</v>
      </c>
      <c r="AZ157" s="56">
        <v>0</v>
      </c>
      <c r="BA157" s="57">
        <v>6.7584593318442215E-2</v>
      </c>
      <c r="BB157" s="55">
        <v>1688292</v>
      </c>
      <c r="BC157" s="55">
        <v>4043822.78</v>
      </c>
      <c r="BD157" s="56">
        <v>266245</v>
      </c>
      <c r="BE157" s="56">
        <v>5.8207660913467401E-11</v>
      </c>
      <c r="BF157" s="56">
        <v>1806760.26</v>
      </c>
      <c r="BG157" s="56">
        <v>1001699.3149999999</v>
      </c>
      <c r="BH157" s="56">
        <v>0</v>
      </c>
      <c r="BI157" s="56">
        <v>0</v>
      </c>
      <c r="BJ157" s="56">
        <f t="shared" si="39"/>
        <v>0</v>
      </c>
      <c r="BK157" s="56">
        <v>0</v>
      </c>
      <c r="BL157" s="56">
        <v>5395</v>
      </c>
      <c r="BM157" s="56">
        <v>2874</v>
      </c>
      <c r="BN157" s="55">
        <v>66</v>
      </c>
      <c r="BO157" s="55">
        <v>0</v>
      </c>
      <c r="BP157" s="55">
        <v>-70</v>
      </c>
      <c r="BQ157" s="55">
        <v>-61</v>
      </c>
      <c r="BR157" s="55">
        <v>-1679</v>
      </c>
      <c r="BS157" s="55">
        <v>-624</v>
      </c>
      <c r="BT157" s="55">
        <v>0</v>
      </c>
      <c r="BU157" s="55">
        <v>-1</v>
      </c>
      <c r="BV157" s="55">
        <v>0</v>
      </c>
      <c r="BW157" s="55">
        <v>-944</v>
      </c>
      <c r="BX157" s="55">
        <v>0</v>
      </c>
      <c r="BY157" s="55">
        <v>4956</v>
      </c>
      <c r="BZ157" s="55">
        <v>15</v>
      </c>
      <c r="CA157" s="55">
        <v>34</v>
      </c>
      <c r="CB157" s="55">
        <v>488</v>
      </c>
      <c r="CC157" s="55">
        <v>59</v>
      </c>
      <c r="CD157" s="55">
        <v>209</v>
      </c>
      <c r="CE157" s="55">
        <v>177</v>
      </c>
      <c r="CF157" s="55">
        <v>11</v>
      </c>
    </row>
    <row r="158" spans="1:84" s="46" customFormat="1" ht="15.65" customHeight="1" x14ac:dyDescent="0.35">
      <c r="A158" s="38">
        <v>21</v>
      </c>
      <c r="B158" s="38" t="s">
        <v>515</v>
      </c>
      <c r="C158" s="53" t="s">
        <v>516</v>
      </c>
      <c r="D158" s="38" t="s">
        <v>256</v>
      </c>
      <c r="E158" s="38" t="s">
        <v>129</v>
      </c>
      <c r="F158" s="38" t="s">
        <v>425</v>
      </c>
      <c r="G158" s="55">
        <v>44438511.109999999</v>
      </c>
      <c r="H158" s="55">
        <v>0</v>
      </c>
      <c r="I158" s="55">
        <v>1841483.69</v>
      </c>
      <c r="J158" s="55">
        <v>0</v>
      </c>
      <c r="K158" s="56">
        <v>0</v>
      </c>
      <c r="L158" s="56">
        <v>46279994.799999997</v>
      </c>
      <c r="M158" s="56">
        <v>0</v>
      </c>
      <c r="N158" s="55">
        <v>3582588.88</v>
      </c>
      <c r="O158" s="55">
        <v>1677789.33</v>
      </c>
      <c r="P158" s="67">
        <v>21346895.280000001</v>
      </c>
      <c r="Q158" s="55">
        <v>0</v>
      </c>
      <c r="R158" s="55">
        <v>2638322.4700000002</v>
      </c>
      <c r="S158" s="55">
        <v>5507469.2300000004</v>
      </c>
      <c r="T158" s="55">
        <v>6356878.2240000004</v>
      </c>
      <c r="U158" s="55">
        <v>0</v>
      </c>
      <c r="V158" s="55">
        <v>0</v>
      </c>
      <c r="W158" s="55">
        <v>1671651.93</v>
      </c>
      <c r="X158" s="56">
        <v>3181037.2199999997</v>
      </c>
      <c r="Y158" s="56">
        <v>45962632.564000003</v>
      </c>
      <c r="Z158" s="57">
        <v>0.11918729911741187</v>
      </c>
      <c r="AA158" s="56">
        <v>3117055.63</v>
      </c>
      <c r="AB158" s="56">
        <v>0</v>
      </c>
      <c r="AC158" s="56">
        <v>0</v>
      </c>
      <c r="AD158" s="56">
        <v>0</v>
      </c>
      <c r="AE158" s="56">
        <v>0</v>
      </c>
      <c r="AF158" s="56">
        <f t="shared" si="37"/>
        <v>0</v>
      </c>
      <c r="AG158" s="56">
        <v>1735353.87</v>
      </c>
      <c r="AH158" s="55">
        <v>127040.15</v>
      </c>
      <c r="AI158" s="55">
        <v>438093.41</v>
      </c>
      <c r="AJ158" s="56">
        <v>0</v>
      </c>
      <c r="AK158" s="55">
        <v>208785.49</v>
      </c>
      <c r="AL158" s="55">
        <v>7707.35</v>
      </c>
      <c r="AM158" s="55">
        <v>79442.03</v>
      </c>
      <c r="AN158" s="55">
        <v>9500</v>
      </c>
      <c r="AO158" s="55">
        <v>3000</v>
      </c>
      <c r="AP158" s="55">
        <v>0</v>
      </c>
      <c r="AQ158" s="55">
        <v>73745.460000000006</v>
      </c>
      <c r="AR158" s="55">
        <v>21503.9</v>
      </c>
      <c r="AS158" s="55">
        <v>0</v>
      </c>
      <c r="AT158" s="55">
        <v>9885.99</v>
      </c>
      <c r="AU158" s="55">
        <v>31049.46</v>
      </c>
      <c r="AV158" s="55">
        <v>80978.52</v>
      </c>
      <c r="AW158" s="55">
        <v>2826085.63</v>
      </c>
      <c r="AX158" s="55">
        <v>0</v>
      </c>
      <c r="AY158" s="57">
        <f t="shared" si="38"/>
        <v>0</v>
      </c>
      <c r="AZ158" s="56">
        <v>0</v>
      </c>
      <c r="BA158" s="57">
        <v>7.0143115782710569E-2</v>
      </c>
      <c r="BB158" s="55">
        <v>1069693.3899999999</v>
      </c>
      <c r="BC158" s="55">
        <v>4226812.7300000004</v>
      </c>
      <c r="BD158" s="56">
        <v>266245</v>
      </c>
      <c r="BE158" s="56">
        <v>0</v>
      </c>
      <c r="BF158" s="56">
        <v>1253576.3</v>
      </c>
      <c r="BG158" s="56">
        <v>547054.89249999996</v>
      </c>
      <c r="BH158" s="56">
        <v>0</v>
      </c>
      <c r="BI158" s="56">
        <v>0</v>
      </c>
      <c r="BJ158" s="56">
        <f t="shared" si="39"/>
        <v>0</v>
      </c>
      <c r="BK158" s="56">
        <v>0</v>
      </c>
      <c r="BL158" s="56">
        <v>7745</v>
      </c>
      <c r="BM158" s="56">
        <v>2715</v>
      </c>
      <c r="BN158" s="55">
        <v>27</v>
      </c>
      <c r="BO158" s="55">
        <v>-43</v>
      </c>
      <c r="BP158" s="55">
        <v>-15</v>
      </c>
      <c r="BQ158" s="55">
        <v>-65</v>
      </c>
      <c r="BR158" s="55">
        <v>-342</v>
      </c>
      <c r="BS158" s="55">
        <v>-761</v>
      </c>
      <c r="BT158" s="55">
        <v>3</v>
      </c>
      <c r="BU158" s="55">
        <v>-8</v>
      </c>
      <c r="BV158" s="55">
        <v>8</v>
      </c>
      <c r="BW158" s="55">
        <v>-1552</v>
      </c>
      <c r="BX158" s="55">
        <v>0</v>
      </c>
      <c r="BY158" s="55">
        <v>7712</v>
      </c>
      <c r="BZ158" s="55">
        <v>40</v>
      </c>
      <c r="CA158" s="55">
        <v>65</v>
      </c>
      <c r="CB158" s="55">
        <v>157</v>
      </c>
      <c r="CC158" s="55">
        <v>53</v>
      </c>
      <c r="CD158" s="55">
        <v>449</v>
      </c>
      <c r="CE158" s="55">
        <v>911</v>
      </c>
      <c r="CF158" s="55">
        <v>12</v>
      </c>
    </row>
    <row r="159" spans="1:84" s="46" customFormat="1" ht="15.65" customHeight="1" x14ac:dyDescent="0.35">
      <c r="A159" s="38">
        <v>21</v>
      </c>
      <c r="B159" s="38" t="s">
        <v>537</v>
      </c>
      <c r="C159" s="53" t="s">
        <v>426</v>
      </c>
      <c r="D159" s="38" t="s">
        <v>427</v>
      </c>
      <c r="E159" s="38" t="s">
        <v>101</v>
      </c>
      <c r="F159" s="38" t="s">
        <v>428</v>
      </c>
      <c r="G159" s="55">
        <v>10181052.98</v>
      </c>
      <c r="H159" s="55">
        <v>484556.08</v>
      </c>
      <c r="I159" s="55">
        <v>292503.71999999997</v>
      </c>
      <c r="J159" s="55">
        <v>0</v>
      </c>
      <c r="K159" s="56">
        <v>0</v>
      </c>
      <c r="L159" s="56">
        <v>10958112.779999999</v>
      </c>
      <c r="M159" s="56">
        <v>0</v>
      </c>
      <c r="N159" s="55">
        <v>2095155.08</v>
      </c>
      <c r="O159" s="55">
        <v>1488649.98</v>
      </c>
      <c r="P159" s="67">
        <v>1577015.99</v>
      </c>
      <c r="Q159" s="55">
        <v>0</v>
      </c>
      <c r="R159" s="55">
        <v>387971.43</v>
      </c>
      <c r="S159" s="55">
        <v>2145633.83</v>
      </c>
      <c r="T159" s="55">
        <v>1038907.36</v>
      </c>
      <c r="U159" s="55">
        <v>45612.91</v>
      </c>
      <c r="V159" s="55">
        <v>0</v>
      </c>
      <c r="W159" s="55">
        <v>727730.22</v>
      </c>
      <c r="X159" s="56">
        <v>1018100.79</v>
      </c>
      <c r="Y159" s="56">
        <v>10524777.59</v>
      </c>
      <c r="Z159" s="57">
        <v>0.12288649739802107</v>
      </c>
      <c r="AA159" s="56">
        <v>1018100.79</v>
      </c>
      <c r="AB159" s="56">
        <v>0</v>
      </c>
      <c r="AC159" s="56">
        <v>0</v>
      </c>
      <c r="AD159" s="56">
        <v>0</v>
      </c>
      <c r="AE159" s="56">
        <v>0</v>
      </c>
      <c r="AF159" s="56">
        <f t="shared" si="37"/>
        <v>0</v>
      </c>
      <c r="AG159" s="56">
        <v>358808.17</v>
      </c>
      <c r="AH159" s="55">
        <v>27435.27</v>
      </c>
      <c r="AI159" s="55">
        <v>41430.519999999997</v>
      </c>
      <c r="AJ159" s="56">
        <v>0</v>
      </c>
      <c r="AK159" s="55">
        <v>48136.54</v>
      </c>
      <c r="AL159" s="55">
        <v>13797.4</v>
      </c>
      <c r="AM159" s="55">
        <v>64994.79</v>
      </c>
      <c r="AN159" s="55">
        <v>8600</v>
      </c>
      <c r="AO159" s="55">
        <v>66375</v>
      </c>
      <c r="AP159" s="55">
        <v>8459.76</v>
      </c>
      <c r="AQ159" s="55">
        <v>55185.3</v>
      </c>
      <c r="AR159" s="55">
        <v>21547.23</v>
      </c>
      <c r="AS159" s="55">
        <v>0</v>
      </c>
      <c r="AT159" s="55">
        <v>48889.24</v>
      </c>
      <c r="AU159" s="55">
        <v>11895.04</v>
      </c>
      <c r="AV159" s="55">
        <v>85160.34</v>
      </c>
      <c r="AW159" s="55">
        <v>860714.6</v>
      </c>
      <c r="AX159" s="55">
        <v>0</v>
      </c>
      <c r="AY159" s="57">
        <f t="shared" si="38"/>
        <v>0</v>
      </c>
      <c r="AZ159" s="56">
        <v>0</v>
      </c>
      <c r="BA159" s="57">
        <v>9.999955721672317E-2</v>
      </c>
      <c r="BB159" s="55">
        <v>865730.13</v>
      </c>
      <c r="BC159" s="55">
        <v>444929.21</v>
      </c>
      <c r="BD159" s="56">
        <v>269444</v>
      </c>
      <c r="BE159" s="56">
        <v>0</v>
      </c>
      <c r="BF159" s="56">
        <v>398838.9</v>
      </c>
      <c r="BG159" s="56">
        <v>183660.25</v>
      </c>
      <c r="BH159" s="56">
        <v>0</v>
      </c>
      <c r="BI159" s="56">
        <v>0</v>
      </c>
      <c r="BJ159" s="56">
        <f t="shared" si="39"/>
        <v>0</v>
      </c>
      <c r="BK159" s="56">
        <v>0</v>
      </c>
      <c r="BL159" s="56">
        <v>899</v>
      </c>
      <c r="BM159" s="56">
        <v>509</v>
      </c>
      <c r="BN159" s="55">
        <v>0</v>
      </c>
      <c r="BO159" s="55">
        <v>0</v>
      </c>
      <c r="BP159" s="55">
        <v>-17</v>
      </c>
      <c r="BQ159" s="55">
        <v>-7</v>
      </c>
      <c r="BR159" s="55">
        <v>-225</v>
      </c>
      <c r="BS159" s="55">
        <v>-129</v>
      </c>
      <c r="BT159" s="55">
        <v>0</v>
      </c>
      <c r="BU159" s="55">
        <v>-2</v>
      </c>
      <c r="BV159" s="55">
        <v>-1</v>
      </c>
      <c r="BW159" s="55">
        <v>-112</v>
      </c>
      <c r="BX159" s="55">
        <v>0</v>
      </c>
      <c r="BY159" s="55">
        <v>915</v>
      </c>
      <c r="BZ159" s="55">
        <v>3</v>
      </c>
      <c r="CA159" s="55">
        <v>11</v>
      </c>
      <c r="CB159" s="55">
        <v>57</v>
      </c>
      <c r="CC159" s="55">
        <v>9</v>
      </c>
      <c r="CD159" s="55">
        <v>46</v>
      </c>
      <c r="CE159" s="55">
        <v>0</v>
      </c>
      <c r="CF159" s="55">
        <v>0</v>
      </c>
    </row>
    <row r="160" spans="1:84" s="46" customFormat="1" ht="15.65" customHeight="1" x14ac:dyDescent="0.35">
      <c r="A160" s="38">
        <v>21</v>
      </c>
      <c r="B160" s="38" t="s">
        <v>429</v>
      </c>
      <c r="C160" s="53" t="s">
        <v>430</v>
      </c>
      <c r="D160" s="38" t="s">
        <v>431</v>
      </c>
      <c r="E160" s="38" t="s">
        <v>129</v>
      </c>
      <c r="F160" s="38" t="s">
        <v>425</v>
      </c>
      <c r="G160" s="55">
        <v>34079801.740000002</v>
      </c>
      <c r="H160" s="55">
        <v>0</v>
      </c>
      <c r="I160" s="55">
        <v>577174.55000000005</v>
      </c>
      <c r="J160" s="55">
        <v>0</v>
      </c>
      <c r="K160" s="56">
        <v>0</v>
      </c>
      <c r="L160" s="56">
        <v>34656976.289999999</v>
      </c>
      <c r="M160" s="56">
        <v>0</v>
      </c>
      <c r="N160" s="55">
        <v>5088074.91</v>
      </c>
      <c r="O160" s="55">
        <v>1533713.99</v>
      </c>
      <c r="P160" s="67">
        <v>13411380.15</v>
      </c>
      <c r="Q160" s="55">
        <v>0</v>
      </c>
      <c r="R160" s="55">
        <v>1896542.63</v>
      </c>
      <c r="S160" s="55">
        <v>6226040.04</v>
      </c>
      <c r="T160" s="55">
        <v>3079698.12</v>
      </c>
      <c r="U160" s="55">
        <v>0</v>
      </c>
      <c r="V160" s="55">
        <v>0</v>
      </c>
      <c r="W160" s="55">
        <v>874268.18</v>
      </c>
      <c r="X160" s="56">
        <v>2424532.4499999997</v>
      </c>
      <c r="Y160" s="56">
        <v>34534250.469999999</v>
      </c>
      <c r="Z160" s="57">
        <v>9.4150937980192598E-2</v>
      </c>
      <c r="AA160" s="56">
        <v>2385378.92</v>
      </c>
      <c r="AB160" s="56">
        <v>0</v>
      </c>
      <c r="AC160" s="56">
        <v>0</v>
      </c>
      <c r="AD160" s="56">
        <v>0</v>
      </c>
      <c r="AE160" s="56">
        <v>0</v>
      </c>
      <c r="AF160" s="56">
        <f t="shared" si="37"/>
        <v>0</v>
      </c>
      <c r="AG160" s="56">
        <v>1042353.71</v>
      </c>
      <c r="AH160" s="55">
        <v>78269.899999999994</v>
      </c>
      <c r="AI160" s="55">
        <v>361599.86</v>
      </c>
      <c r="AJ160" s="56">
        <v>0</v>
      </c>
      <c r="AK160" s="55">
        <v>117570.12</v>
      </c>
      <c r="AL160" s="55">
        <v>23449.85</v>
      </c>
      <c r="AM160" s="55">
        <v>173107.19</v>
      </c>
      <c r="AN160" s="55">
        <v>9500</v>
      </c>
      <c r="AO160" s="55">
        <v>4000</v>
      </c>
      <c r="AP160" s="55">
        <v>0</v>
      </c>
      <c r="AQ160" s="55">
        <v>43168.380000000005</v>
      </c>
      <c r="AR160" s="55">
        <v>20352.330000000002</v>
      </c>
      <c r="AS160" s="55">
        <v>0</v>
      </c>
      <c r="AT160" s="55">
        <v>6536.21</v>
      </c>
      <c r="AU160" s="55">
        <v>29538.720000000001</v>
      </c>
      <c r="AV160" s="55">
        <v>78872.25</v>
      </c>
      <c r="AW160" s="55">
        <v>1988318.52</v>
      </c>
      <c r="AX160" s="55">
        <v>0</v>
      </c>
      <c r="AY160" s="57">
        <f t="shared" si="38"/>
        <v>0</v>
      </c>
      <c r="AZ160" s="56">
        <v>0</v>
      </c>
      <c r="BA160" s="57">
        <v>6.9993920099606768E-2</v>
      </c>
      <c r="BB160" s="55">
        <v>822502.19</v>
      </c>
      <c r="BC160" s="55">
        <v>2386143.11</v>
      </c>
      <c r="BD160" s="56">
        <v>269444</v>
      </c>
      <c r="BE160" s="56">
        <v>0</v>
      </c>
      <c r="BF160" s="56">
        <v>1062492.6299999999</v>
      </c>
      <c r="BG160" s="56">
        <v>565413.00000000105</v>
      </c>
      <c r="BH160" s="56">
        <v>0</v>
      </c>
      <c r="BI160" s="56">
        <v>0</v>
      </c>
      <c r="BJ160" s="56">
        <f t="shared" si="39"/>
        <v>0</v>
      </c>
      <c r="BK160" s="56">
        <v>0</v>
      </c>
      <c r="BL160" s="56">
        <v>3619</v>
      </c>
      <c r="BM160" s="56">
        <v>1555</v>
      </c>
      <c r="BN160" s="55">
        <v>13</v>
      </c>
      <c r="BO160" s="55">
        <v>-14</v>
      </c>
      <c r="BP160" s="55">
        <v>-31</v>
      </c>
      <c r="BQ160" s="55">
        <v>-71</v>
      </c>
      <c r="BR160" s="55">
        <v>-446</v>
      </c>
      <c r="BS160" s="55">
        <v>-376</v>
      </c>
      <c r="BT160" s="55">
        <v>4</v>
      </c>
      <c r="BU160" s="55">
        <v>-3</v>
      </c>
      <c r="BV160" s="55">
        <v>15</v>
      </c>
      <c r="BW160" s="55">
        <v>-759</v>
      </c>
      <c r="BX160" s="55">
        <v>0</v>
      </c>
      <c r="BY160" s="55">
        <v>3506</v>
      </c>
      <c r="BZ160" s="55">
        <v>7</v>
      </c>
      <c r="CA160" s="55">
        <v>35</v>
      </c>
      <c r="CB160" s="55">
        <v>170</v>
      </c>
      <c r="CC160" s="55">
        <v>45</v>
      </c>
      <c r="CD160" s="55">
        <v>159</v>
      </c>
      <c r="CE160" s="55">
        <v>379</v>
      </c>
      <c r="CF160" s="55">
        <v>3</v>
      </c>
    </row>
    <row r="161" spans="1:84" s="46" customFormat="1" ht="15.65" customHeight="1" x14ac:dyDescent="0.35">
      <c r="A161" s="38">
        <v>21</v>
      </c>
      <c r="B161" s="38" t="s">
        <v>432</v>
      </c>
      <c r="C161" s="53" t="s">
        <v>433</v>
      </c>
      <c r="D161" s="38" t="s">
        <v>434</v>
      </c>
      <c r="E161" s="38" t="s">
        <v>115</v>
      </c>
      <c r="F161" s="38" t="s">
        <v>425</v>
      </c>
      <c r="G161" s="55">
        <v>21546429.850000001</v>
      </c>
      <c r="H161" s="55">
        <v>0</v>
      </c>
      <c r="I161" s="55">
        <v>1638447.73</v>
      </c>
      <c r="J161" s="55">
        <v>0</v>
      </c>
      <c r="K161" s="56">
        <v>0</v>
      </c>
      <c r="L161" s="56">
        <v>23184877.579999998</v>
      </c>
      <c r="M161" s="56">
        <v>0</v>
      </c>
      <c r="N161" s="55">
        <v>611553.29</v>
      </c>
      <c r="O161" s="55">
        <v>1006456.84</v>
      </c>
      <c r="P161" s="67">
        <v>9395096.9399999995</v>
      </c>
      <c r="Q161" s="55">
        <v>0</v>
      </c>
      <c r="R161" s="55">
        <v>944199.94</v>
      </c>
      <c r="S161" s="55">
        <v>4191357.3</v>
      </c>
      <c r="T161" s="55">
        <v>3190645.53</v>
      </c>
      <c r="U161" s="55">
        <v>0</v>
      </c>
      <c r="V161" s="55">
        <v>0</v>
      </c>
      <c r="W161" s="55">
        <v>1627725.01</v>
      </c>
      <c r="X161" s="56">
        <v>2182650.46</v>
      </c>
      <c r="Y161" s="56">
        <v>23149685.309999999</v>
      </c>
      <c r="Z161" s="57">
        <v>0.12495018426451748</v>
      </c>
      <c r="AA161" s="56">
        <v>2154640.6</v>
      </c>
      <c r="AB161" s="56">
        <v>0</v>
      </c>
      <c r="AC161" s="56">
        <v>0</v>
      </c>
      <c r="AD161" s="56">
        <v>0</v>
      </c>
      <c r="AE161" s="56">
        <v>0</v>
      </c>
      <c r="AF161" s="56">
        <f t="shared" si="37"/>
        <v>0</v>
      </c>
      <c r="AG161" s="56">
        <v>961612.38</v>
      </c>
      <c r="AH161" s="55">
        <v>72835.47</v>
      </c>
      <c r="AI161" s="55">
        <v>188493.19</v>
      </c>
      <c r="AJ161" s="56">
        <v>0</v>
      </c>
      <c r="AK161" s="55">
        <v>174999.96</v>
      </c>
      <c r="AL161" s="55">
        <v>8179.55</v>
      </c>
      <c r="AM161" s="55">
        <v>69574.28</v>
      </c>
      <c r="AN161" s="55">
        <v>9500</v>
      </c>
      <c r="AO161" s="55">
        <v>705</v>
      </c>
      <c r="AP161" s="55">
        <v>0</v>
      </c>
      <c r="AQ161" s="55">
        <v>58318.85</v>
      </c>
      <c r="AR161" s="55">
        <v>30953.71</v>
      </c>
      <c r="AS161" s="55">
        <v>0</v>
      </c>
      <c r="AT161" s="55">
        <v>5067.87</v>
      </c>
      <c r="AU161" s="55">
        <v>19720.13</v>
      </c>
      <c r="AV161" s="55">
        <v>77284.88</v>
      </c>
      <c r="AW161" s="55">
        <v>1677245.27</v>
      </c>
      <c r="AX161" s="55">
        <v>0</v>
      </c>
      <c r="AY161" s="57">
        <f t="shared" si="38"/>
        <v>0</v>
      </c>
      <c r="AZ161" s="56">
        <v>0</v>
      </c>
      <c r="BA161" s="57">
        <v>9.9999889308808154E-2</v>
      </c>
      <c r="BB161" s="55">
        <v>903338.53</v>
      </c>
      <c r="BC161" s="55">
        <v>1788891.85</v>
      </c>
      <c r="BD161" s="56">
        <v>269444</v>
      </c>
      <c r="BE161" s="56">
        <v>0</v>
      </c>
      <c r="BF161" s="56">
        <v>1377677.15</v>
      </c>
      <c r="BG161" s="56">
        <v>958365.83250000095</v>
      </c>
      <c r="BH161" s="56">
        <v>0</v>
      </c>
      <c r="BI161" s="56">
        <v>0</v>
      </c>
      <c r="BJ161" s="56">
        <f t="shared" si="39"/>
        <v>0</v>
      </c>
      <c r="BK161" s="56">
        <v>0</v>
      </c>
      <c r="BL161" s="56">
        <v>2802</v>
      </c>
      <c r="BM161" s="56">
        <v>943</v>
      </c>
      <c r="BN161" s="55">
        <v>17</v>
      </c>
      <c r="BO161" s="55">
        <v>-9</v>
      </c>
      <c r="BP161" s="55">
        <v>-11</v>
      </c>
      <c r="BQ161" s="55">
        <v>-25</v>
      </c>
      <c r="BR161" s="55">
        <v>-184</v>
      </c>
      <c r="BS161" s="55">
        <v>-307</v>
      </c>
      <c r="BT161" s="55">
        <v>3</v>
      </c>
      <c r="BU161" s="55">
        <v>-1</v>
      </c>
      <c r="BV161" s="55">
        <v>0</v>
      </c>
      <c r="BW161" s="55">
        <v>-692</v>
      </c>
      <c r="BX161" s="55">
        <v>0</v>
      </c>
      <c r="BY161" s="55">
        <v>2536</v>
      </c>
      <c r="BZ161" s="55">
        <v>7</v>
      </c>
      <c r="CA161" s="55">
        <v>20</v>
      </c>
      <c r="CB161" s="55">
        <v>203</v>
      </c>
      <c r="CC161" s="55">
        <v>41</v>
      </c>
      <c r="CD161" s="55">
        <v>218</v>
      </c>
      <c r="CE161" s="55">
        <v>229</v>
      </c>
      <c r="CF161" s="55">
        <v>1</v>
      </c>
    </row>
    <row r="162" spans="1:84" s="46" customFormat="1" ht="15.65" customHeight="1" x14ac:dyDescent="0.35">
      <c r="A162" s="38">
        <v>21</v>
      </c>
      <c r="B162" s="38" t="s">
        <v>435</v>
      </c>
      <c r="C162" s="53" t="s">
        <v>436</v>
      </c>
      <c r="D162" s="38" t="s">
        <v>91</v>
      </c>
      <c r="E162" s="38" t="s">
        <v>115</v>
      </c>
      <c r="F162" s="38" t="s">
        <v>425</v>
      </c>
      <c r="G162" s="55">
        <v>17633598.530000001</v>
      </c>
      <c r="H162" s="55">
        <v>0</v>
      </c>
      <c r="I162" s="55">
        <v>1033123.8300000001</v>
      </c>
      <c r="J162" s="55">
        <v>0</v>
      </c>
      <c r="K162" s="56">
        <v>0</v>
      </c>
      <c r="L162" s="56">
        <v>18666722.359999999</v>
      </c>
      <c r="M162" s="56">
        <v>0</v>
      </c>
      <c r="N162" s="55">
        <v>25433.62</v>
      </c>
      <c r="O162" s="55">
        <v>348948.65</v>
      </c>
      <c r="P162" s="67">
        <v>9481255.3000000007</v>
      </c>
      <c r="Q162" s="55">
        <v>0</v>
      </c>
      <c r="R162" s="55">
        <v>871025.47</v>
      </c>
      <c r="S162" s="55">
        <v>2230522.4</v>
      </c>
      <c r="T162" s="55">
        <v>2970891.54</v>
      </c>
      <c r="U162" s="55">
        <v>0</v>
      </c>
      <c r="V162" s="55">
        <v>0</v>
      </c>
      <c r="W162" s="55">
        <v>1097862.23</v>
      </c>
      <c r="X162" s="56">
        <v>1784126.5</v>
      </c>
      <c r="Y162" s="56">
        <v>18810065.710000001</v>
      </c>
      <c r="Z162" s="57">
        <v>9.9624489976408687E-2</v>
      </c>
      <c r="AA162" s="56">
        <v>1761332.48</v>
      </c>
      <c r="AB162" s="56">
        <v>0</v>
      </c>
      <c r="AC162" s="56">
        <v>0</v>
      </c>
      <c r="AD162" s="56">
        <v>0</v>
      </c>
      <c r="AE162" s="56">
        <v>0</v>
      </c>
      <c r="AF162" s="56">
        <f t="shared" si="37"/>
        <v>0</v>
      </c>
      <c r="AG162" s="56">
        <v>887670.45</v>
      </c>
      <c r="AH162" s="55">
        <v>67463.59</v>
      </c>
      <c r="AI162" s="55">
        <v>219933.07</v>
      </c>
      <c r="AJ162" s="56">
        <v>0</v>
      </c>
      <c r="AK162" s="55">
        <v>116560.9</v>
      </c>
      <c r="AL162" s="55">
        <v>4102.32</v>
      </c>
      <c r="AM162" s="55">
        <v>59552.12</v>
      </c>
      <c r="AN162" s="55">
        <v>9500</v>
      </c>
      <c r="AO162" s="55">
        <v>0</v>
      </c>
      <c r="AP162" s="55">
        <v>0</v>
      </c>
      <c r="AQ162" s="55">
        <v>44680.979999999996</v>
      </c>
      <c r="AR162" s="55">
        <v>16715.169999999998</v>
      </c>
      <c r="AS162" s="55">
        <v>0</v>
      </c>
      <c r="AT162" s="55">
        <v>20240.7</v>
      </c>
      <c r="AU162" s="55">
        <v>0</v>
      </c>
      <c r="AV162" s="55">
        <v>76828.81</v>
      </c>
      <c r="AW162" s="55">
        <v>1523248.11</v>
      </c>
      <c r="AX162" s="55">
        <v>0</v>
      </c>
      <c r="AY162" s="57">
        <f t="shared" si="38"/>
        <v>0</v>
      </c>
      <c r="AZ162" s="56">
        <v>0</v>
      </c>
      <c r="BA162" s="57">
        <v>9.9885027834984957E-2</v>
      </c>
      <c r="BB162" s="55">
        <v>383862.1</v>
      </c>
      <c r="BC162" s="55">
        <v>1372876.16</v>
      </c>
      <c r="BD162" s="56">
        <v>269444</v>
      </c>
      <c r="BE162" s="56">
        <v>0</v>
      </c>
      <c r="BF162" s="56">
        <v>722984.72</v>
      </c>
      <c r="BG162" s="56">
        <v>342172.69250000099</v>
      </c>
      <c r="BH162" s="56">
        <v>0</v>
      </c>
      <c r="BI162" s="56">
        <v>0</v>
      </c>
      <c r="BJ162" s="56">
        <f t="shared" si="39"/>
        <v>0</v>
      </c>
      <c r="BK162" s="56">
        <v>0</v>
      </c>
      <c r="BL162" s="56">
        <v>2988</v>
      </c>
      <c r="BM162" s="56">
        <v>1015</v>
      </c>
      <c r="BN162" s="55">
        <v>46</v>
      </c>
      <c r="BO162" s="55">
        <v>-5</v>
      </c>
      <c r="BP162" s="55">
        <v>-2</v>
      </c>
      <c r="BQ162" s="55">
        <v>-10</v>
      </c>
      <c r="BR162" s="55">
        <v>-167</v>
      </c>
      <c r="BS162" s="55">
        <v>-320</v>
      </c>
      <c r="BT162" s="55">
        <v>1</v>
      </c>
      <c r="BU162" s="55">
        <v>0</v>
      </c>
      <c r="BV162" s="55">
        <v>-2</v>
      </c>
      <c r="BW162" s="55">
        <v>-651</v>
      </c>
      <c r="BX162" s="55">
        <v>0</v>
      </c>
      <c r="BY162" s="55">
        <v>2893</v>
      </c>
      <c r="BZ162" s="55">
        <v>4</v>
      </c>
      <c r="CA162" s="55">
        <v>8</v>
      </c>
      <c r="CB162" s="55">
        <v>54</v>
      </c>
      <c r="CC162" s="55">
        <v>24</v>
      </c>
      <c r="CD162" s="55">
        <v>164</v>
      </c>
      <c r="CE162" s="55">
        <v>408</v>
      </c>
      <c r="CF162" s="55">
        <v>1</v>
      </c>
    </row>
    <row r="163" spans="1:84" s="46" customFormat="1" ht="15.65" customHeight="1" x14ac:dyDescent="0.35">
      <c r="A163" s="38">
        <v>21</v>
      </c>
      <c r="B163" s="38" t="s">
        <v>437</v>
      </c>
      <c r="C163" s="53" t="s">
        <v>438</v>
      </c>
      <c r="D163" s="38" t="s">
        <v>439</v>
      </c>
      <c r="E163" s="38" t="s">
        <v>115</v>
      </c>
      <c r="F163" s="38" t="s">
        <v>425</v>
      </c>
      <c r="G163" s="55">
        <v>28847463.93</v>
      </c>
      <c r="H163" s="55">
        <v>0</v>
      </c>
      <c r="I163" s="55">
        <v>1778499.69</v>
      </c>
      <c r="J163" s="55">
        <v>0</v>
      </c>
      <c r="K163" s="56">
        <v>0</v>
      </c>
      <c r="L163" s="56">
        <v>30625963.620000001</v>
      </c>
      <c r="M163" s="56">
        <v>0</v>
      </c>
      <c r="N163" s="55">
        <v>552022.31999999995</v>
      </c>
      <c r="O163" s="55">
        <v>1658792.46</v>
      </c>
      <c r="P163" s="67">
        <v>11438480.57</v>
      </c>
      <c r="Q163" s="55">
        <v>0</v>
      </c>
      <c r="R163" s="55">
        <v>1846724.53</v>
      </c>
      <c r="S163" s="55">
        <v>5449554.1799999997</v>
      </c>
      <c r="T163" s="55">
        <v>4231662.1100000003</v>
      </c>
      <c r="U163" s="55">
        <v>0</v>
      </c>
      <c r="V163" s="55">
        <v>0</v>
      </c>
      <c r="W163" s="55">
        <v>1876114.6</v>
      </c>
      <c r="X163" s="56">
        <v>2889832.7399999998</v>
      </c>
      <c r="Y163" s="56">
        <v>29943183.510000002</v>
      </c>
      <c r="Z163" s="57">
        <v>6.2541490107342335E-2</v>
      </c>
      <c r="AA163" s="56">
        <v>2879894.84</v>
      </c>
      <c r="AB163" s="56">
        <v>0</v>
      </c>
      <c r="AC163" s="56">
        <v>0</v>
      </c>
      <c r="AD163" s="56">
        <v>0</v>
      </c>
      <c r="AE163" s="56">
        <v>0</v>
      </c>
      <c r="AF163" s="56">
        <f t="shared" si="37"/>
        <v>0</v>
      </c>
      <c r="AG163" s="56">
        <v>1605929.57</v>
      </c>
      <c r="AH163" s="55">
        <v>123874.23</v>
      </c>
      <c r="AI163" s="55">
        <v>320877.09000000003</v>
      </c>
      <c r="AJ163" s="56">
        <v>22543.99</v>
      </c>
      <c r="AK163" s="55">
        <v>301729.53000000003</v>
      </c>
      <c r="AL163" s="55">
        <v>3843.98</v>
      </c>
      <c r="AM163" s="55">
        <v>105299.25</v>
      </c>
      <c r="AN163" s="55">
        <v>9500</v>
      </c>
      <c r="AO163" s="55">
        <v>7489</v>
      </c>
      <c r="AP163" s="55">
        <v>15592.75</v>
      </c>
      <c r="AQ163" s="55">
        <v>63032.880000000005</v>
      </c>
      <c r="AR163" s="55">
        <v>34507.730000000003</v>
      </c>
      <c r="AS163" s="55">
        <v>0</v>
      </c>
      <c r="AT163" s="55">
        <v>56593.47</v>
      </c>
      <c r="AU163" s="55">
        <v>86772.14</v>
      </c>
      <c r="AV163" s="55">
        <v>194096.18</v>
      </c>
      <c r="AW163" s="55">
        <v>2951681.79</v>
      </c>
      <c r="AX163" s="55">
        <v>0</v>
      </c>
      <c r="AY163" s="57">
        <f t="shared" si="38"/>
        <v>0</v>
      </c>
      <c r="AZ163" s="56">
        <v>0</v>
      </c>
      <c r="BA163" s="57">
        <v>9.9831820467415344E-2</v>
      </c>
      <c r="BB163" s="55">
        <v>705013.07</v>
      </c>
      <c r="BC163" s="55">
        <v>1099150.31</v>
      </c>
      <c r="BD163" s="56">
        <v>269444</v>
      </c>
      <c r="BE163" s="56">
        <v>0</v>
      </c>
      <c r="BF163" s="56">
        <v>507853.32999999903</v>
      </c>
      <c r="BG163" s="56">
        <v>0</v>
      </c>
      <c r="BH163" s="56">
        <v>0</v>
      </c>
      <c r="BI163" s="56">
        <v>0</v>
      </c>
      <c r="BJ163" s="56">
        <f t="shared" si="39"/>
        <v>0</v>
      </c>
      <c r="BK163" s="56">
        <v>0</v>
      </c>
      <c r="BL163" s="56">
        <v>4093</v>
      </c>
      <c r="BM163" s="56">
        <v>1327</v>
      </c>
      <c r="BN163" s="55">
        <v>4</v>
      </c>
      <c r="BO163" s="55">
        <v>0</v>
      </c>
      <c r="BP163" s="55">
        <v>-9</v>
      </c>
      <c r="BQ163" s="55">
        <v>-24</v>
      </c>
      <c r="BR163" s="55">
        <v>-262</v>
      </c>
      <c r="BS163" s="55">
        <v>-388</v>
      </c>
      <c r="BT163" s="55">
        <v>2</v>
      </c>
      <c r="BU163" s="55">
        <v>0</v>
      </c>
      <c r="BV163" s="55">
        <v>3</v>
      </c>
      <c r="BW163" s="55">
        <v>-741</v>
      </c>
      <c r="BX163" s="55">
        <v>-1</v>
      </c>
      <c r="BY163" s="55">
        <v>4004</v>
      </c>
      <c r="BZ163" s="55">
        <v>13</v>
      </c>
      <c r="CA163" s="55">
        <v>39</v>
      </c>
      <c r="CB163" s="55">
        <v>140</v>
      </c>
      <c r="CC163" s="55">
        <v>57</v>
      </c>
      <c r="CD163" s="55">
        <v>389</v>
      </c>
      <c r="CE163" s="55">
        <v>154</v>
      </c>
      <c r="CF163" s="55">
        <v>1</v>
      </c>
    </row>
    <row r="164" spans="1:84" s="46" customFormat="1" ht="15.65" customHeight="1" x14ac:dyDescent="0.35">
      <c r="A164" s="38">
        <v>21</v>
      </c>
      <c r="B164" s="38" t="s">
        <v>567</v>
      </c>
      <c r="C164" s="53" t="s">
        <v>444</v>
      </c>
      <c r="D164" s="38" t="s">
        <v>420</v>
      </c>
      <c r="E164" s="38" t="s">
        <v>86</v>
      </c>
      <c r="F164" s="38" t="s">
        <v>445</v>
      </c>
      <c r="G164" s="55">
        <v>29191868.870000001</v>
      </c>
      <c r="H164" s="55">
        <v>0</v>
      </c>
      <c r="I164" s="55">
        <v>716840.33</v>
      </c>
      <c r="J164" s="55">
        <v>0</v>
      </c>
      <c r="K164" s="56">
        <v>0</v>
      </c>
      <c r="L164" s="56">
        <v>29908709.199999999</v>
      </c>
      <c r="M164" s="56">
        <v>0</v>
      </c>
      <c r="N164" s="55">
        <v>25764.07</v>
      </c>
      <c r="O164" s="55">
        <v>2175290.2400000002</v>
      </c>
      <c r="P164" s="67">
        <v>6939715.75</v>
      </c>
      <c r="Q164" s="55">
        <v>0</v>
      </c>
      <c r="R164" s="55">
        <v>1877718.95</v>
      </c>
      <c r="S164" s="55">
        <v>9450557.6999999993</v>
      </c>
      <c r="T164" s="55">
        <v>5525240.3399999999</v>
      </c>
      <c r="U164" s="55">
        <v>0</v>
      </c>
      <c r="V164" s="55">
        <v>0</v>
      </c>
      <c r="W164" s="55">
        <v>1050220.3400000001</v>
      </c>
      <c r="X164" s="56">
        <v>2272810.46</v>
      </c>
      <c r="Y164" s="56">
        <v>29317317.850000001</v>
      </c>
      <c r="Z164" s="57">
        <v>0.14749783404326453</v>
      </c>
      <c r="AA164" s="56">
        <v>2219101.46</v>
      </c>
      <c r="AB164" s="56">
        <v>0</v>
      </c>
      <c r="AC164" s="56">
        <v>0</v>
      </c>
      <c r="AD164" s="56">
        <v>0</v>
      </c>
      <c r="AE164" s="56">
        <v>0</v>
      </c>
      <c r="AF164" s="56">
        <f t="shared" ref="AF164:AF172" si="40">SUM(AD164:AE164)</f>
        <v>0</v>
      </c>
      <c r="AG164" s="56">
        <v>1225266.98</v>
      </c>
      <c r="AH164" s="55">
        <v>108912.48</v>
      </c>
      <c r="AI164" s="55">
        <v>223746.96</v>
      </c>
      <c r="AJ164" s="56">
        <v>0</v>
      </c>
      <c r="AK164" s="55">
        <v>154607.4</v>
      </c>
      <c r="AL164" s="55">
        <v>16687.28</v>
      </c>
      <c r="AM164" s="55">
        <v>77793.03</v>
      </c>
      <c r="AN164" s="55">
        <v>11300</v>
      </c>
      <c r="AO164" s="55">
        <v>3119</v>
      </c>
      <c r="AP164" s="55">
        <v>25943.59</v>
      </c>
      <c r="AQ164" s="55">
        <v>35938.879999999997</v>
      </c>
      <c r="AR164" s="55">
        <v>30200.76</v>
      </c>
      <c r="AS164" s="55">
        <v>0</v>
      </c>
      <c r="AT164" s="55">
        <v>42209</v>
      </c>
      <c r="AU164" s="55">
        <v>128914.64</v>
      </c>
      <c r="AV164" s="55">
        <v>228329.12</v>
      </c>
      <c r="AW164" s="55">
        <v>2312969.12</v>
      </c>
      <c r="AX164" s="55">
        <v>0</v>
      </c>
      <c r="AY164" s="57">
        <f t="shared" ref="AY164:AY172" si="41">AX164/AW164</f>
        <v>0</v>
      </c>
      <c r="AZ164" s="56">
        <v>0</v>
      </c>
      <c r="BA164" s="57">
        <v>7.601779351237542E-2</v>
      </c>
      <c r="BB164" s="55">
        <v>1348507.54</v>
      </c>
      <c r="BC164" s="55">
        <v>2957229.89</v>
      </c>
      <c r="BD164" s="56">
        <v>266245</v>
      </c>
      <c r="BE164" s="56">
        <v>0</v>
      </c>
      <c r="BF164" s="56">
        <v>1752868.74</v>
      </c>
      <c r="BG164" s="56">
        <v>1174626.46</v>
      </c>
      <c r="BH164" s="56">
        <v>0</v>
      </c>
      <c r="BI164" s="56">
        <v>0</v>
      </c>
      <c r="BJ164" s="56">
        <f t="shared" ref="BJ164:BJ172" si="42">SUM(BH164:BI164)</f>
        <v>0</v>
      </c>
      <c r="BK164" s="56">
        <v>0</v>
      </c>
      <c r="BL164" s="56">
        <v>5733</v>
      </c>
      <c r="BM164" s="56">
        <v>1852</v>
      </c>
      <c r="BN164" s="55">
        <v>0</v>
      </c>
      <c r="BO164" s="55">
        <v>0</v>
      </c>
      <c r="BP164" s="55">
        <v>-17</v>
      </c>
      <c r="BQ164" s="55">
        <v>-31</v>
      </c>
      <c r="BR164" s="55">
        <v>-198</v>
      </c>
      <c r="BS164" s="55">
        <v>-397</v>
      </c>
      <c r="BT164" s="55">
        <v>0</v>
      </c>
      <c r="BU164" s="55">
        <v>-2</v>
      </c>
      <c r="BV164" s="55">
        <v>38</v>
      </c>
      <c r="BW164" s="55">
        <v>-1298</v>
      </c>
      <c r="BX164" s="55">
        <v>-4</v>
      </c>
      <c r="BY164" s="55">
        <v>5676</v>
      </c>
      <c r="BZ164" s="55">
        <v>17</v>
      </c>
      <c r="CA164" s="55">
        <v>34</v>
      </c>
      <c r="CB164" s="55">
        <v>160</v>
      </c>
      <c r="CC164" s="55">
        <v>166</v>
      </c>
      <c r="CD164" s="55">
        <v>948</v>
      </c>
      <c r="CE164" s="55">
        <v>6</v>
      </c>
      <c r="CF164" s="55">
        <v>18</v>
      </c>
    </row>
    <row r="165" spans="1:84" s="46" customFormat="1" ht="15.65" customHeight="1" x14ac:dyDescent="0.35">
      <c r="A165" s="38">
        <v>21</v>
      </c>
      <c r="B165" s="38" t="s">
        <v>440</v>
      </c>
      <c r="C165" s="53" t="s">
        <v>160</v>
      </c>
      <c r="D165" s="38" t="s">
        <v>441</v>
      </c>
      <c r="E165" s="38" t="s">
        <v>115</v>
      </c>
      <c r="F165" s="38" t="s">
        <v>428</v>
      </c>
      <c r="G165" s="55">
        <v>62781958.439999998</v>
      </c>
      <c r="H165" s="55">
        <v>0</v>
      </c>
      <c r="I165" s="55">
        <v>595499.61</v>
      </c>
      <c r="J165" s="55">
        <v>0</v>
      </c>
      <c r="K165" s="56">
        <v>0</v>
      </c>
      <c r="L165" s="56">
        <v>63377458.049999997</v>
      </c>
      <c r="M165" s="56">
        <v>0</v>
      </c>
      <c r="N165" s="55">
        <v>15020615.84</v>
      </c>
      <c r="O165" s="55">
        <v>5491455.1799999997</v>
      </c>
      <c r="P165" s="67">
        <v>5997430.9800000004</v>
      </c>
      <c r="Q165" s="55">
        <v>143606.60999999999</v>
      </c>
      <c r="R165" s="55">
        <v>1894003.45</v>
      </c>
      <c r="S165" s="55">
        <v>19590538.002</v>
      </c>
      <c r="T165" s="55">
        <v>6444501.3700000001</v>
      </c>
      <c r="U165" s="55">
        <v>0</v>
      </c>
      <c r="V165" s="55">
        <v>0</v>
      </c>
      <c r="W165" s="55">
        <v>1413542.48</v>
      </c>
      <c r="X165" s="56">
        <v>3775009.41</v>
      </c>
      <c r="Y165" s="56">
        <v>59770703.321999997</v>
      </c>
      <c r="Z165" s="57">
        <v>0.17660793982074446</v>
      </c>
      <c r="AA165" s="56">
        <v>3769788.43</v>
      </c>
      <c r="AB165" s="56">
        <v>0</v>
      </c>
      <c r="AC165" s="56">
        <v>0</v>
      </c>
      <c r="AD165" s="56">
        <v>0</v>
      </c>
      <c r="AE165" s="56">
        <v>1206.72</v>
      </c>
      <c r="AF165" s="56">
        <f t="shared" si="40"/>
        <v>1206.72</v>
      </c>
      <c r="AG165" s="56">
        <v>1998307.76</v>
      </c>
      <c r="AH165" s="55">
        <v>154807.13</v>
      </c>
      <c r="AI165" s="55">
        <v>640199.37</v>
      </c>
      <c r="AJ165" s="56">
        <v>0</v>
      </c>
      <c r="AK165" s="55">
        <v>438326.41</v>
      </c>
      <c r="AL165" s="55">
        <v>7699.68</v>
      </c>
      <c r="AM165" s="55">
        <v>81090.66</v>
      </c>
      <c r="AN165" s="55">
        <v>8600</v>
      </c>
      <c r="AO165" s="55">
        <v>8599.75</v>
      </c>
      <c r="AP165" s="55">
        <v>8476.6200000000008</v>
      </c>
      <c r="AQ165" s="55">
        <v>78154.510000000009</v>
      </c>
      <c r="AR165" s="55">
        <v>25748.31</v>
      </c>
      <c r="AS165" s="55">
        <v>0</v>
      </c>
      <c r="AT165" s="55">
        <v>3731.62</v>
      </c>
      <c r="AU165" s="55">
        <v>45</v>
      </c>
      <c r="AV165" s="55">
        <v>146913.63999999998</v>
      </c>
      <c r="AW165" s="55">
        <v>3600700.46</v>
      </c>
      <c r="AX165" s="55">
        <v>0</v>
      </c>
      <c r="AY165" s="57">
        <f t="shared" si="41"/>
        <v>0</v>
      </c>
      <c r="AZ165" s="56">
        <v>0</v>
      </c>
      <c r="BA165" s="57">
        <v>6.0045728481100888E-2</v>
      </c>
      <c r="BB165" s="55">
        <v>3566796.13</v>
      </c>
      <c r="BC165" s="55">
        <v>7520996.21</v>
      </c>
      <c r="BD165" s="56">
        <v>269444</v>
      </c>
      <c r="BE165" s="56">
        <v>5.8207660913467401E-11</v>
      </c>
      <c r="BF165" s="56">
        <v>2455368.98</v>
      </c>
      <c r="BG165" s="56">
        <v>1555193.865</v>
      </c>
      <c r="BH165" s="56">
        <v>0</v>
      </c>
      <c r="BI165" s="56">
        <v>0</v>
      </c>
      <c r="BJ165" s="56">
        <f t="shared" si="42"/>
        <v>0</v>
      </c>
      <c r="BK165" s="56">
        <v>0</v>
      </c>
      <c r="BL165" s="56">
        <v>7784</v>
      </c>
      <c r="BM165" s="56">
        <v>2911</v>
      </c>
      <c r="BN165" s="55">
        <v>29</v>
      </c>
      <c r="BO165" s="55">
        <v>0</v>
      </c>
      <c r="BP165" s="55">
        <v>-27</v>
      </c>
      <c r="BQ165" s="55">
        <v>-24</v>
      </c>
      <c r="BR165" s="55">
        <v>-609</v>
      </c>
      <c r="BS165" s="55">
        <v>-692</v>
      </c>
      <c r="BT165" s="55">
        <v>0</v>
      </c>
      <c r="BU165" s="55">
        <v>0</v>
      </c>
      <c r="BV165" s="55">
        <v>19</v>
      </c>
      <c r="BW165" s="55">
        <v>-1416</v>
      </c>
      <c r="BX165" s="55">
        <v>0</v>
      </c>
      <c r="BY165" s="55">
        <v>7975</v>
      </c>
      <c r="BZ165" s="55">
        <v>227</v>
      </c>
      <c r="CA165" s="55">
        <v>154</v>
      </c>
      <c r="CB165" s="55">
        <v>351</v>
      </c>
      <c r="CC165" s="55">
        <v>99</v>
      </c>
      <c r="CD165" s="55">
        <v>936</v>
      </c>
      <c r="CE165" s="55">
        <v>0</v>
      </c>
      <c r="CF165" s="55">
        <v>30</v>
      </c>
    </row>
    <row r="166" spans="1:84" s="46" customFormat="1" ht="15.65" customHeight="1" x14ac:dyDescent="0.35">
      <c r="A166" s="38">
        <v>21</v>
      </c>
      <c r="B166" s="38" t="s">
        <v>442</v>
      </c>
      <c r="C166" s="53" t="s">
        <v>400</v>
      </c>
      <c r="D166" s="38" t="s">
        <v>443</v>
      </c>
      <c r="E166" s="38" t="s">
        <v>129</v>
      </c>
      <c r="F166" s="38" t="s">
        <v>428</v>
      </c>
      <c r="G166" s="55">
        <v>31239232.579999998</v>
      </c>
      <c r="H166" s="55">
        <v>0</v>
      </c>
      <c r="I166" s="55">
        <v>823758.05</v>
      </c>
      <c r="J166" s="55">
        <v>2631.41</v>
      </c>
      <c r="K166" s="56">
        <v>0</v>
      </c>
      <c r="L166" s="56">
        <v>32065622.039999999</v>
      </c>
      <c r="M166" s="56">
        <v>26314.080000000002</v>
      </c>
      <c r="N166" s="55">
        <v>9898283.6799999997</v>
      </c>
      <c r="O166" s="55">
        <v>2293211.37</v>
      </c>
      <c r="P166" s="67">
        <v>5506372.5499999998</v>
      </c>
      <c r="Q166" s="55">
        <v>0</v>
      </c>
      <c r="R166" s="55">
        <v>884249.85</v>
      </c>
      <c r="S166" s="55">
        <v>6364499.8499999996</v>
      </c>
      <c r="T166" s="55">
        <v>2106296.58</v>
      </c>
      <c r="U166" s="55">
        <v>0</v>
      </c>
      <c r="V166" s="55">
        <v>0</v>
      </c>
      <c r="W166" s="55">
        <v>1478712.9</v>
      </c>
      <c r="X166" s="56">
        <v>3128077.43</v>
      </c>
      <c r="Y166" s="56">
        <v>31659704.210000001</v>
      </c>
      <c r="Z166" s="57">
        <v>0.13303493481657097</v>
      </c>
      <c r="AA166" s="56">
        <v>3126727.43</v>
      </c>
      <c r="AB166" s="56">
        <v>0</v>
      </c>
      <c r="AC166" s="56">
        <v>0</v>
      </c>
      <c r="AD166" s="56">
        <v>0</v>
      </c>
      <c r="AE166" s="56">
        <v>0</v>
      </c>
      <c r="AF166" s="56">
        <f t="shared" si="40"/>
        <v>0</v>
      </c>
      <c r="AG166" s="56">
        <v>1338047.67</v>
      </c>
      <c r="AH166" s="55">
        <v>105080.24</v>
      </c>
      <c r="AI166" s="55">
        <v>344698.84</v>
      </c>
      <c r="AJ166" s="56">
        <v>0</v>
      </c>
      <c r="AK166" s="55">
        <v>140446.31</v>
      </c>
      <c r="AL166" s="55">
        <v>4729.1899999999996</v>
      </c>
      <c r="AM166" s="55">
        <v>197427.74</v>
      </c>
      <c r="AN166" s="55">
        <v>8600</v>
      </c>
      <c r="AO166" s="55">
        <v>0</v>
      </c>
      <c r="AP166" s="55">
        <v>71413.009999999995</v>
      </c>
      <c r="AQ166" s="55">
        <v>55310.31</v>
      </c>
      <c r="AR166" s="55">
        <v>29297.94</v>
      </c>
      <c r="AS166" s="55">
        <v>0</v>
      </c>
      <c r="AT166" s="55">
        <v>2854.75</v>
      </c>
      <c r="AU166" s="55">
        <v>0</v>
      </c>
      <c r="AV166" s="55">
        <v>87169.540000000008</v>
      </c>
      <c r="AW166" s="55">
        <v>2385075.54</v>
      </c>
      <c r="AX166" s="55">
        <v>0</v>
      </c>
      <c r="AY166" s="57">
        <f t="shared" si="41"/>
        <v>0</v>
      </c>
      <c r="AZ166" s="56">
        <v>0</v>
      </c>
      <c r="BA166" s="57">
        <v>0.10000552569900277</v>
      </c>
      <c r="BB166" s="55">
        <v>1357163.48</v>
      </c>
      <c r="BC166" s="55">
        <v>2798745.79</v>
      </c>
      <c r="BD166" s="56">
        <v>269444</v>
      </c>
      <c r="BE166" s="56">
        <v>0</v>
      </c>
      <c r="BF166" s="56">
        <v>1624348.48</v>
      </c>
      <c r="BG166" s="56">
        <v>1028079.595</v>
      </c>
      <c r="BH166" s="56">
        <v>0</v>
      </c>
      <c r="BI166" s="56">
        <v>0</v>
      </c>
      <c r="BJ166" s="56">
        <f t="shared" si="42"/>
        <v>0</v>
      </c>
      <c r="BK166" s="56">
        <v>0</v>
      </c>
      <c r="BL166" s="56">
        <v>2180</v>
      </c>
      <c r="BM166" s="56">
        <v>1182</v>
      </c>
      <c r="BN166" s="55">
        <v>132</v>
      </c>
      <c r="BO166" s="55">
        <v>-94</v>
      </c>
      <c r="BP166" s="55">
        <v>-32</v>
      </c>
      <c r="BQ166" s="55">
        <v>-20</v>
      </c>
      <c r="BR166" s="55">
        <v>-361</v>
      </c>
      <c r="BS166" s="55">
        <v>-170</v>
      </c>
      <c r="BT166" s="55">
        <v>0</v>
      </c>
      <c r="BU166" s="55">
        <v>0</v>
      </c>
      <c r="BV166" s="55">
        <v>-127</v>
      </c>
      <c r="BW166" s="55">
        <v>-324</v>
      </c>
      <c r="BX166" s="55">
        <v>0</v>
      </c>
      <c r="BY166" s="55">
        <v>2366</v>
      </c>
      <c r="BZ166" s="55">
        <v>5</v>
      </c>
      <c r="CA166" s="55">
        <v>7</v>
      </c>
      <c r="CB166" s="55">
        <v>122</v>
      </c>
      <c r="CC166" s="55">
        <v>29</v>
      </c>
      <c r="CD166" s="55">
        <v>161</v>
      </c>
      <c r="CE166" s="55">
        <v>0</v>
      </c>
      <c r="CF166" s="55">
        <v>12</v>
      </c>
    </row>
    <row r="167" spans="1:84" s="46" customFormat="1" ht="15.65" customHeight="1" x14ac:dyDescent="0.35">
      <c r="A167" s="38">
        <v>21</v>
      </c>
      <c r="B167" s="38" t="s">
        <v>446</v>
      </c>
      <c r="C167" s="53" t="s">
        <v>447</v>
      </c>
      <c r="D167" s="38" t="s">
        <v>512</v>
      </c>
      <c r="E167" s="38" t="s">
        <v>129</v>
      </c>
      <c r="F167" s="38" t="s">
        <v>428</v>
      </c>
      <c r="G167" s="55">
        <v>23952355.719999999</v>
      </c>
      <c r="H167" s="55">
        <v>49.65</v>
      </c>
      <c r="I167" s="55">
        <v>204418.34</v>
      </c>
      <c r="J167" s="55">
        <v>3354.23</v>
      </c>
      <c r="K167" s="56">
        <v>0</v>
      </c>
      <c r="L167" s="56">
        <v>24160177.940000001</v>
      </c>
      <c r="M167" s="56">
        <v>33542.31</v>
      </c>
      <c r="N167" s="55">
        <v>6826200.1200000001</v>
      </c>
      <c r="O167" s="55">
        <v>1247847.33</v>
      </c>
      <c r="P167" s="67">
        <v>2665196.35</v>
      </c>
      <c r="Q167" s="55">
        <v>0</v>
      </c>
      <c r="R167" s="55">
        <v>1238338.71</v>
      </c>
      <c r="S167" s="55">
        <v>6932270.21</v>
      </c>
      <c r="T167" s="55">
        <v>1434115.46</v>
      </c>
      <c r="U167" s="55">
        <v>0</v>
      </c>
      <c r="V167" s="55">
        <v>0</v>
      </c>
      <c r="W167" s="55">
        <v>891163.6</v>
      </c>
      <c r="X167" s="56">
        <v>2401450.9899999998</v>
      </c>
      <c r="Y167" s="56">
        <v>23636582.77</v>
      </c>
      <c r="Z167" s="57">
        <v>0.11493827143757922</v>
      </c>
      <c r="AA167" s="56">
        <v>2398300.42</v>
      </c>
      <c r="AB167" s="56">
        <v>0</v>
      </c>
      <c r="AC167" s="56">
        <v>0</v>
      </c>
      <c r="AD167" s="56">
        <v>0</v>
      </c>
      <c r="AE167" s="56">
        <v>0</v>
      </c>
      <c r="AF167" s="56">
        <f t="shared" si="40"/>
        <v>0</v>
      </c>
      <c r="AG167" s="56">
        <v>997812.83</v>
      </c>
      <c r="AH167" s="55">
        <v>75670.880000000005</v>
      </c>
      <c r="AI167" s="55">
        <v>270927.44</v>
      </c>
      <c r="AJ167" s="56">
        <v>0</v>
      </c>
      <c r="AK167" s="55">
        <v>135964.24</v>
      </c>
      <c r="AL167" s="55">
        <v>29320</v>
      </c>
      <c r="AM167" s="55">
        <v>123251.88</v>
      </c>
      <c r="AN167" s="55">
        <v>8600</v>
      </c>
      <c r="AO167" s="55">
        <v>2380</v>
      </c>
      <c r="AP167" s="55">
        <v>65947.38</v>
      </c>
      <c r="AQ167" s="55">
        <v>56250.14</v>
      </c>
      <c r="AR167" s="55">
        <v>26184.36</v>
      </c>
      <c r="AS167" s="55">
        <v>0</v>
      </c>
      <c r="AT167" s="55">
        <v>39080.949999999997</v>
      </c>
      <c r="AU167" s="55">
        <v>0</v>
      </c>
      <c r="AV167" s="55">
        <v>91834.52</v>
      </c>
      <c r="AW167" s="55">
        <v>1923224.62</v>
      </c>
      <c r="AX167" s="55">
        <v>0</v>
      </c>
      <c r="AY167" s="57">
        <f t="shared" si="41"/>
        <v>0</v>
      </c>
      <c r="AZ167" s="56">
        <v>292.45999999999998</v>
      </c>
      <c r="BA167" s="57">
        <v>9.9987935285990204E-2</v>
      </c>
      <c r="BB167" s="55">
        <v>1911528.97</v>
      </c>
      <c r="BC167" s="55">
        <v>841519.1</v>
      </c>
      <c r="BD167" s="56">
        <v>266245</v>
      </c>
      <c r="BE167" s="56">
        <v>5.8207660913467401E-11</v>
      </c>
      <c r="BF167" s="56">
        <v>2490338.6800000002</v>
      </c>
      <c r="BG167" s="56">
        <v>2009532.5249999999</v>
      </c>
      <c r="BH167" s="56">
        <v>0</v>
      </c>
      <c r="BI167" s="56">
        <v>0</v>
      </c>
      <c r="BJ167" s="56">
        <f t="shared" si="42"/>
        <v>0</v>
      </c>
      <c r="BK167" s="56">
        <v>0</v>
      </c>
      <c r="BL167" s="56">
        <v>2019</v>
      </c>
      <c r="BM167" s="56">
        <v>1077</v>
      </c>
      <c r="BN167" s="55">
        <v>26</v>
      </c>
      <c r="BO167" s="55">
        <v>-23</v>
      </c>
      <c r="BP167" s="55">
        <v>-40</v>
      </c>
      <c r="BQ167" s="55">
        <v>-15</v>
      </c>
      <c r="BR167" s="55">
        <v>-472</v>
      </c>
      <c r="BS167" s="55">
        <v>-157</v>
      </c>
      <c r="BT167" s="55">
        <v>2</v>
      </c>
      <c r="BU167" s="55">
        <v>0</v>
      </c>
      <c r="BV167" s="55">
        <v>5</v>
      </c>
      <c r="BW167" s="55">
        <v>-286</v>
      </c>
      <c r="BX167" s="55">
        <v>0</v>
      </c>
      <c r="BY167" s="55">
        <v>2136</v>
      </c>
      <c r="BZ167" s="55">
        <v>11</v>
      </c>
      <c r="CA167" s="55">
        <v>8</v>
      </c>
      <c r="CB167" s="55">
        <v>98</v>
      </c>
      <c r="CC167" s="55">
        <v>24</v>
      </c>
      <c r="CD167" s="55">
        <v>157</v>
      </c>
      <c r="CE167" s="55">
        <v>2</v>
      </c>
      <c r="CF167" s="55">
        <v>4</v>
      </c>
    </row>
    <row r="168" spans="1:84" s="46" customFormat="1" ht="15.65" customHeight="1" x14ac:dyDescent="0.35">
      <c r="A168" s="38">
        <v>21</v>
      </c>
      <c r="B168" s="66" t="s">
        <v>523</v>
      </c>
      <c r="C168" s="53" t="s">
        <v>524</v>
      </c>
      <c r="D168" s="38" t="s">
        <v>424</v>
      </c>
      <c r="E168" s="38" t="s">
        <v>101</v>
      </c>
      <c r="F168" s="38" t="s">
        <v>425</v>
      </c>
      <c r="G168" s="55">
        <v>53768064.649999999</v>
      </c>
      <c r="H168" s="55">
        <v>0</v>
      </c>
      <c r="I168" s="55">
        <v>1760139.14</v>
      </c>
      <c r="J168" s="55">
        <v>0</v>
      </c>
      <c r="K168" s="56">
        <v>0</v>
      </c>
      <c r="L168" s="56">
        <v>55528203.789999999</v>
      </c>
      <c r="M168" s="56">
        <v>0</v>
      </c>
      <c r="N168" s="55">
        <v>18716.63</v>
      </c>
      <c r="O168" s="55">
        <v>3189549.69</v>
      </c>
      <c r="P168" s="67">
        <v>21769679.109999999</v>
      </c>
      <c r="Q168" s="55">
        <v>0</v>
      </c>
      <c r="R168" s="55">
        <v>3255603.92</v>
      </c>
      <c r="S168" s="55">
        <v>13820852.439999999</v>
      </c>
      <c r="T168" s="55">
        <v>7550661.5</v>
      </c>
      <c r="U168" s="55">
        <v>0</v>
      </c>
      <c r="V168" s="55">
        <v>0</v>
      </c>
      <c r="W168" s="55">
        <v>2212941.13</v>
      </c>
      <c r="X168" s="56">
        <v>3648035.68</v>
      </c>
      <c r="Y168" s="56">
        <v>55466040.100000001</v>
      </c>
      <c r="Z168" s="57">
        <v>0.12746504815847021</v>
      </c>
      <c r="AA168" s="56">
        <v>3628829.64</v>
      </c>
      <c r="AB168" s="56">
        <v>0</v>
      </c>
      <c r="AC168" s="56">
        <v>0</v>
      </c>
      <c r="AD168" s="56">
        <v>0</v>
      </c>
      <c r="AE168" s="56">
        <v>0</v>
      </c>
      <c r="AF168" s="56">
        <f t="shared" si="40"/>
        <v>0</v>
      </c>
      <c r="AG168" s="56">
        <v>2084465.56</v>
      </c>
      <c r="AH168" s="55">
        <v>156546.72</v>
      </c>
      <c r="AI168" s="55">
        <v>633675.55000000005</v>
      </c>
      <c r="AJ168" s="56">
        <v>0</v>
      </c>
      <c r="AK168" s="55">
        <v>285733.45</v>
      </c>
      <c r="AL168" s="55">
        <v>10736.59</v>
      </c>
      <c r="AM168" s="55">
        <v>103914.9</v>
      </c>
      <c r="AN168" s="55">
        <v>9500</v>
      </c>
      <c r="AO168" s="55">
        <v>2730</v>
      </c>
      <c r="AP168" s="55">
        <v>0</v>
      </c>
      <c r="AQ168" s="55">
        <v>56276.69</v>
      </c>
      <c r="AR168" s="55">
        <v>47007.040000000001</v>
      </c>
      <c r="AS168" s="55">
        <v>0</v>
      </c>
      <c r="AT168" s="55">
        <v>17475.02</v>
      </c>
      <c r="AU168" s="55">
        <v>0</v>
      </c>
      <c r="AV168" s="55">
        <v>96876.66</v>
      </c>
      <c r="AW168" s="55">
        <v>3504938.18</v>
      </c>
      <c r="AX168" s="55">
        <v>0</v>
      </c>
      <c r="AY168" s="57">
        <f t="shared" si="41"/>
        <v>0</v>
      </c>
      <c r="AZ168" s="56">
        <v>0</v>
      </c>
      <c r="BA168" s="57">
        <v>6.7490426959230354E-2</v>
      </c>
      <c r="BB168" s="55">
        <v>1347835.44</v>
      </c>
      <c r="BC168" s="55">
        <v>5505713.5099999998</v>
      </c>
      <c r="BD168" s="56">
        <v>266205.15999999997</v>
      </c>
      <c r="BE168" s="56">
        <v>0</v>
      </c>
      <c r="BF168" s="56">
        <v>1757590.76</v>
      </c>
      <c r="BG168" s="56">
        <v>881356.21499999997</v>
      </c>
      <c r="BH168" s="56">
        <v>0</v>
      </c>
      <c r="BI168" s="56">
        <v>0</v>
      </c>
      <c r="BJ168" s="56">
        <f t="shared" si="42"/>
        <v>0</v>
      </c>
      <c r="BK168" s="56">
        <v>0</v>
      </c>
      <c r="BL168" s="56">
        <v>6230</v>
      </c>
      <c r="BM168" s="56">
        <v>3249</v>
      </c>
      <c r="BN168" s="55">
        <v>3</v>
      </c>
      <c r="BO168" s="55">
        <v>-1</v>
      </c>
      <c r="BP168" s="55">
        <v>-62</v>
      </c>
      <c r="BQ168" s="55">
        <v>-99</v>
      </c>
      <c r="BR168" s="55">
        <v>-1394</v>
      </c>
      <c r="BS168" s="55">
        <v>-728</v>
      </c>
      <c r="BT168" s="55">
        <v>6</v>
      </c>
      <c r="BU168" s="55">
        <v>0</v>
      </c>
      <c r="BV168" s="55">
        <v>44</v>
      </c>
      <c r="BW168" s="55">
        <v>-1194</v>
      </c>
      <c r="BX168" s="55">
        <v>-2</v>
      </c>
      <c r="BY168" s="55">
        <v>6052</v>
      </c>
      <c r="BZ168" s="55">
        <v>34</v>
      </c>
      <c r="CA168" s="55">
        <v>57</v>
      </c>
      <c r="CB168" s="55">
        <v>243</v>
      </c>
      <c r="CC168" s="55">
        <v>90</v>
      </c>
      <c r="CD168" s="55">
        <v>441</v>
      </c>
      <c r="CE168" s="55">
        <v>411</v>
      </c>
      <c r="CF168" s="55">
        <v>8</v>
      </c>
    </row>
    <row r="169" spans="1:84" s="46" customFormat="1" ht="15.65" customHeight="1" x14ac:dyDescent="0.35">
      <c r="A169" s="38">
        <v>21</v>
      </c>
      <c r="B169" s="38" t="s">
        <v>448</v>
      </c>
      <c r="C169" s="53" t="s">
        <v>200</v>
      </c>
      <c r="D169" s="38" t="s">
        <v>449</v>
      </c>
      <c r="E169" s="38" t="s">
        <v>129</v>
      </c>
      <c r="F169" s="38" t="s">
        <v>428</v>
      </c>
      <c r="G169" s="55">
        <v>25009358.93</v>
      </c>
      <c r="H169" s="55">
        <v>0</v>
      </c>
      <c r="I169" s="55">
        <v>619386.88</v>
      </c>
      <c r="J169" s="55">
        <v>0</v>
      </c>
      <c r="K169" s="56">
        <v>0</v>
      </c>
      <c r="L169" s="56">
        <v>25628745.809999999</v>
      </c>
      <c r="M169" s="56">
        <v>0</v>
      </c>
      <c r="N169" s="55">
        <v>7233955.5300000003</v>
      </c>
      <c r="O169" s="55">
        <v>1336513.3600000001</v>
      </c>
      <c r="P169" s="67">
        <v>1794914.47</v>
      </c>
      <c r="Q169" s="55">
        <v>0</v>
      </c>
      <c r="R169" s="55">
        <v>1239679.98</v>
      </c>
      <c r="S169" s="55">
        <v>7345575.0199999996</v>
      </c>
      <c r="T169" s="55">
        <v>2026787.69</v>
      </c>
      <c r="U169" s="55">
        <v>0</v>
      </c>
      <c r="V169" s="55">
        <v>0</v>
      </c>
      <c r="W169" s="55">
        <v>1506109.9</v>
      </c>
      <c r="X169" s="56">
        <v>2500935.65</v>
      </c>
      <c r="Y169" s="56">
        <v>24984471.600000001</v>
      </c>
      <c r="Z169" s="57">
        <v>0.14425204500833602</v>
      </c>
      <c r="AA169" s="56">
        <v>2500935.65</v>
      </c>
      <c r="AB169" s="56">
        <v>0</v>
      </c>
      <c r="AC169" s="56">
        <v>0</v>
      </c>
      <c r="AD169" s="56">
        <v>0</v>
      </c>
      <c r="AE169" s="56">
        <v>917.09</v>
      </c>
      <c r="AF169" s="56">
        <f t="shared" si="40"/>
        <v>917.09</v>
      </c>
      <c r="AG169" s="56">
        <v>1240975.3899999999</v>
      </c>
      <c r="AH169" s="55">
        <v>96204.81</v>
      </c>
      <c r="AI169" s="55">
        <v>317773.07</v>
      </c>
      <c r="AJ169" s="56">
        <v>0</v>
      </c>
      <c r="AK169" s="55">
        <v>211382.47</v>
      </c>
      <c r="AL169" s="55">
        <v>0</v>
      </c>
      <c r="AM169" s="55">
        <v>88850.06</v>
      </c>
      <c r="AN169" s="55">
        <v>8600</v>
      </c>
      <c r="AO169" s="55">
        <v>352.5</v>
      </c>
      <c r="AP169" s="55">
        <v>62504.1</v>
      </c>
      <c r="AQ169" s="55">
        <v>67797.210000000006</v>
      </c>
      <c r="AR169" s="55">
        <v>25865.74</v>
      </c>
      <c r="AS169" s="55">
        <v>0</v>
      </c>
      <c r="AT169" s="55">
        <v>23860.69</v>
      </c>
      <c r="AU169" s="55">
        <v>78.11</v>
      </c>
      <c r="AV169" s="55">
        <v>105465.33</v>
      </c>
      <c r="AW169" s="55">
        <v>2249709.48</v>
      </c>
      <c r="AX169" s="55">
        <v>0</v>
      </c>
      <c r="AY169" s="57">
        <f t="shared" si="41"/>
        <v>0</v>
      </c>
      <c r="AZ169" s="56">
        <v>29.61</v>
      </c>
      <c r="BA169" s="57">
        <v>9.9999990283637388E-2</v>
      </c>
      <c r="BB169" s="55">
        <v>2377102.87</v>
      </c>
      <c r="BC169" s="55">
        <v>1230548.3</v>
      </c>
      <c r="BD169" s="56">
        <v>269443.95</v>
      </c>
      <c r="BE169" s="56">
        <v>0</v>
      </c>
      <c r="BF169" s="56">
        <v>1856384.5</v>
      </c>
      <c r="BG169" s="56">
        <v>1293957.1299999999</v>
      </c>
      <c r="BH169" s="56">
        <v>0</v>
      </c>
      <c r="BI169" s="56">
        <v>0</v>
      </c>
      <c r="BJ169" s="56">
        <f t="shared" si="42"/>
        <v>0</v>
      </c>
      <c r="BK169" s="56">
        <v>0</v>
      </c>
      <c r="BL169" s="56">
        <v>2352</v>
      </c>
      <c r="BM169" s="56">
        <v>1212</v>
      </c>
      <c r="BN169" s="55">
        <v>3</v>
      </c>
      <c r="BO169" s="55">
        <v>0</v>
      </c>
      <c r="BP169" s="55">
        <v>-34</v>
      </c>
      <c r="BQ169" s="55">
        <v>-22</v>
      </c>
      <c r="BR169" s="55">
        <v>-479</v>
      </c>
      <c r="BS169" s="55">
        <v>-177</v>
      </c>
      <c r="BT169" s="55">
        <v>22</v>
      </c>
      <c r="BU169" s="55">
        <v>0</v>
      </c>
      <c r="BV169" s="55">
        <v>0</v>
      </c>
      <c r="BW169" s="55">
        <v>-465</v>
      </c>
      <c r="BX169" s="55">
        <v>-3</v>
      </c>
      <c r="BY169" s="55">
        <v>2409</v>
      </c>
      <c r="BZ169" s="55">
        <v>9</v>
      </c>
      <c r="CA169" s="55">
        <v>17</v>
      </c>
      <c r="CB169" s="55">
        <v>125</v>
      </c>
      <c r="CC169" s="55">
        <v>51</v>
      </c>
      <c r="CD169" s="55">
        <v>210</v>
      </c>
      <c r="CE169" s="55">
        <v>75</v>
      </c>
      <c r="CF169" s="55">
        <v>4</v>
      </c>
    </row>
    <row r="170" spans="1:84" s="46" customFormat="1" ht="15.65" customHeight="1" x14ac:dyDescent="0.35">
      <c r="A170" s="38">
        <v>21</v>
      </c>
      <c r="B170" s="38" t="s">
        <v>450</v>
      </c>
      <c r="C170" s="53" t="s">
        <v>416</v>
      </c>
      <c r="D170" s="38" t="s">
        <v>451</v>
      </c>
      <c r="E170" s="38" t="s">
        <v>129</v>
      </c>
      <c r="F170" s="38" t="s">
        <v>428</v>
      </c>
      <c r="G170" s="55">
        <v>50585057.280000001</v>
      </c>
      <c r="H170" s="55">
        <v>0</v>
      </c>
      <c r="I170" s="55">
        <v>1079599.5899999999</v>
      </c>
      <c r="J170" s="55">
        <v>0</v>
      </c>
      <c r="K170" s="56">
        <v>0</v>
      </c>
      <c r="L170" s="56">
        <v>51664656.869999997</v>
      </c>
      <c r="M170" s="56">
        <v>0</v>
      </c>
      <c r="N170" s="55">
        <v>18890759.43</v>
      </c>
      <c r="O170" s="55">
        <v>3144917.2</v>
      </c>
      <c r="P170" s="67">
        <v>8797387.8100000005</v>
      </c>
      <c r="Q170" s="55">
        <v>7815.71</v>
      </c>
      <c r="R170" s="55">
        <v>3094673.56</v>
      </c>
      <c r="S170" s="55">
        <v>8635482.6500000004</v>
      </c>
      <c r="T170" s="55">
        <v>1824068.46</v>
      </c>
      <c r="U170" s="55">
        <v>0</v>
      </c>
      <c r="V170" s="55">
        <v>0</v>
      </c>
      <c r="W170" s="55">
        <v>2139407.87</v>
      </c>
      <c r="X170" s="56">
        <v>5058505.72</v>
      </c>
      <c r="Y170" s="56">
        <v>51593018.409999996</v>
      </c>
      <c r="Z170" s="57">
        <v>0.13052307475809602</v>
      </c>
      <c r="AA170" s="56">
        <v>5058505.72</v>
      </c>
      <c r="AB170" s="56">
        <v>25257.66</v>
      </c>
      <c r="AC170" s="56">
        <v>252576.6</v>
      </c>
      <c r="AD170" s="56">
        <v>0</v>
      </c>
      <c r="AE170" s="56">
        <v>1386.44</v>
      </c>
      <c r="AF170" s="56">
        <f t="shared" si="40"/>
        <v>1386.44</v>
      </c>
      <c r="AG170" s="56">
        <v>1935067.34</v>
      </c>
      <c r="AH170" s="55">
        <v>147086.45000000001</v>
      </c>
      <c r="AI170" s="55">
        <v>521131.75</v>
      </c>
      <c r="AJ170" s="56">
        <v>0</v>
      </c>
      <c r="AK170" s="55">
        <v>456158.35</v>
      </c>
      <c r="AL170" s="55">
        <v>10897.62</v>
      </c>
      <c r="AM170" s="55">
        <v>98339.04</v>
      </c>
      <c r="AN170" s="55">
        <v>8600</v>
      </c>
      <c r="AO170" s="55">
        <v>0</v>
      </c>
      <c r="AP170" s="55">
        <v>176280.39</v>
      </c>
      <c r="AQ170" s="55">
        <v>61407.31</v>
      </c>
      <c r="AR170" s="55">
        <v>45744.82</v>
      </c>
      <c r="AS170" s="55">
        <v>0</v>
      </c>
      <c r="AT170" s="55">
        <v>38413.9</v>
      </c>
      <c r="AU170" s="55">
        <v>0</v>
      </c>
      <c r="AV170" s="55">
        <v>88410.959999999992</v>
      </c>
      <c r="AW170" s="55">
        <v>3587537.93</v>
      </c>
      <c r="AX170" s="55">
        <v>0</v>
      </c>
      <c r="AY170" s="57">
        <f t="shared" si="41"/>
        <v>0</v>
      </c>
      <c r="AZ170" s="56">
        <v>0</v>
      </c>
      <c r="BA170" s="57">
        <v>9.9999999842636259E-2</v>
      </c>
      <c r="BB170" s="55">
        <v>1669568.76</v>
      </c>
      <c r="BC170" s="55">
        <v>4932948.45</v>
      </c>
      <c r="BD170" s="56">
        <v>269443.99</v>
      </c>
      <c r="BE170" s="56">
        <v>0</v>
      </c>
      <c r="BF170" s="56">
        <v>3466918.28</v>
      </c>
      <c r="BG170" s="56">
        <v>2570033.7974999999</v>
      </c>
      <c r="BH170" s="56">
        <v>0</v>
      </c>
      <c r="BI170" s="56">
        <v>0</v>
      </c>
      <c r="BJ170" s="56">
        <f t="shared" si="42"/>
        <v>0</v>
      </c>
      <c r="BK170" s="56">
        <v>0</v>
      </c>
      <c r="BL170" s="56">
        <v>2877</v>
      </c>
      <c r="BM170" s="56">
        <v>1467</v>
      </c>
      <c r="BN170" s="55">
        <v>0</v>
      </c>
      <c r="BO170" s="55">
        <v>0</v>
      </c>
      <c r="BP170" s="55">
        <v>-48</v>
      </c>
      <c r="BQ170" s="55">
        <v>-40</v>
      </c>
      <c r="BR170" s="55">
        <v>-481</v>
      </c>
      <c r="BS170" s="55">
        <v>-335</v>
      </c>
      <c r="BT170" s="55">
        <v>4</v>
      </c>
      <c r="BU170" s="55">
        <v>0</v>
      </c>
      <c r="BV170" s="55">
        <v>22</v>
      </c>
      <c r="BW170" s="55">
        <v>-532</v>
      </c>
      <c r="BX170" s="55">
        <v>-5</v>
      </c>
      <c r="BY170" s="55">
        <v>2929</v>
      </c>
      <c r="BZ170" s="55">
        <v>26</v>
      </c>
      <c r="CA170" s="55">
        <v>24</v>
      </c>
      <c r="CB170" s="55">
        <v>172</v>
      </c>
      <c r="CC170" s="55">
        <v>60</v>
      </c>
      <c r="CD170" s="55">
        <v>282</v>
      </c>
      <c r="CE170" s="55">
        <v>12</v>
      </c>
      <c r="CF170" s="55">
        <v>6</v>
      </c>
    </row>
    <row r="171" spans="1:84" s="46" customFormat="1" ht="15.65" customHeight="1" x14ac:dyDescent="0.35">
      <c r="A171" s="38">
        <v>21</v>
      </c>
      <c r="B171" s="38" t="s">
        <v>452</v>
      </c>
      <c r="C171" s="53" t="s">
        <v>453</v>
      </c>
      <c r="D171" s="38" t="s">
        <v>454</v>
      </c>
      <c r="E171" s="38" t="s">
        <v>115</v>
      </c>
      <c r="F171" s="38" t="s">
        <v>428</v>
      </c>
      <c r="G171" s="55">
        <v>74202159.640000001</v>
      </c>
      <c r="H171" s="55">
        <v>0</v>
      </c>
      <c r="I171" s="55">
        <v>821026.12</v>
      </c>
      <c r="J171" s="55">
        <v>0</v>
      </c>
      <c r="K171" s="56">
        <v>0</v>
      </c>
      <c r="L171" s="56">
        <v>75023185.760000005</v>
      </c>
      <c r="M171" s="56">
        <v>0</v>
      </c>
      <c r="N171" s="55">
        <v>20213833.129999999</v>
      </c>
      <c r="O171" s="55">
        <v>6783868.0899999999</v>
      </c>
      <c r="P171" s="67">
        <v>10170971.35</v>
      </c>
      <c r="Q171" s="55">
        <v>84748.09</v>
      </c>
      <c r="R171" s="55">
        <v>3628285.19</v>
      </c>
      <c r="S171" s="55">
        <v>19443670.91</v>
      </c>
      <c r="T171" s="55">
        <v>8473356.1699999999</v>
      </c>
      <c r="U171" s="55">
        <v>0</v>
      </c>
      <c r="V171" s="55">
        <v>0</v>
      </c>
      <c r="W171" s="55">
        <v>1573279.27</v>
      </c>
      <c r="X171" s="56">
        <v>4453203.46</v>
      </c>
      <c r="Y171" s="56">
        <v>74825215.659999996</v>
      </c>
      <c r="Z171" s="57">
        <v>0.14229597495849922</v>
      </c>
      <c r="AA171" s="56">
        <v>4452890.46</v>
      </c>
      <c r="AB171" s="56">
        <v>0</v>
      </c>
      <c r="AC171" s="56">
        <v>0</v>
      </c>
      <c r="AD171" s="56">
        <v>0</v>
      </c>
      <c r="AE171" s="56">
        <v>0</v>
      </c>
      <c r="AF171" s="56">
        <f t="shared" si="40"/>
        <v>0</v>
      </c>
      <c r="AG171" s="56">
        <v>1976323.54</v>
      </c>
      <c r="AH171" s="55">
        <v>151204.88</v>
      </c>
      <c r="AI171" s="55">
        <v>516103.7</v>
      </c>
      <c r="AJ171" s="56">
        <v>0</v>
      </c>
      <c r="AK171" s="55">
        <v>291161.42</v>
      </c>
      <c r="AL171" s="55">
        <v>42238.39</v>
      </c>
      <c r="AM171" s="55">
        <v>97342.56</v>
      </c>
      <c r="AN171" s="55">
        <v>8600</v>
      </c>
      <c r="AO171" s="55">
        <v>3800</v>
      </c>
      <c r="AP171" s="55">
        <v>37347.01</v>
      </c>
      <c r="AQ171" s="55">
        <v>201681.57</v>
      </c>
      <c r="AR171" s="55">
        <v>37962.720000000001</v>
      </c>
      <c r="AS171" s="55">
        <v>0</v>
      </c>
      <c r="AT171" s="55">
        <v>118136.18</v>
      </c>
      <c r="AU171" s="55">
        <v>0</v>
      </c>
      <c r="AV171" s="55">
        <v>243789</v>
      </c>
      <c r="AW171" s="55">
        <v>3725690.97</v>
      </c>
      <c r="AX171" s="55">
        <v>0</v>
      </c>
      <c r="AY171" s="57">
        <f t="shared" si="41"/>
        <v>0</v>
      </c>
      <c r="AZ171" s="56">
        <v>0</v>
      </c>
      <c r="BA171" s="57">
        <v>6.001025417054829E-2</v>
      </c>
      <c r="BB171" s="55">
        <v>2892882.79</v>
      </c>
      <c r="BC171" s="55">
        <v>7665785.8600000003</v>
      </c>
      <c r="BD171" s="56">
        <v>269444</v>
      </c>
      <c r="BE171" s="56">
        <v>5.8207660913467401E-11</v>
      </c>
      <c r="BF171" s="56">
        <v>2813541.92</v>
      </c>
      <c r="BG171" s="56">
        <v>1882119.1775</v>
      </c>
      <c r="BH171" s="56">
        <v>0</v>
      </c>
      <c r="BI171" s="56">
        <v>0</v>
      </c>
      <c r="BJ171" s="56">
        <f t="shared" si="42"/>
        <v>0</v>
      </c>
      <c r="BK171" s="56">
        <v>0</v>
      </c>
      <c r="BL171" s="56">
        <v>8496</v>
      </c>
      <c r="BM171" s="56">
        <v>3251</v>
      </c>
      <c r="BN171" s="55">
        <v>10</v>
      </c>
      <c r="BO171" s="55">
        <v>0</v>
      </c>
      <c r="BP171" s="55">
        <v>-58</v>
      </c>
      <c r="BQ171" s="55">
        <v>-75</v>
      </c>
      <c r="BR171" s="55">
        <v>-711</v>
      </c>
      <c r="BS171" s="55">
        <v>-810</v>
      </c>
      <c r="BT171" s="55">
        <v>1</v>
      </c>
      <c r="BU171" s="55">
        <v>-1</v>
      </c>
      <c r="BV171" s="55">
        <v>-3</v>
      </c>
      <c r="BW171" s="55">
        <v>-1694</v>
      </c>
      <c r="BX171" s="55">
        <v>-3</v>
      </c>
      <c r="BY171" s="55">
        <v>8403</v>
      </c>
      <c r="BZ171" s="55">
        <v>25</v>
      </c>
      <c r="CA171" s="55">
        <v>192</v>
      </c>
      <c r="CB171" s="55">
        <v>307</v>
      </c>
      <c r="CC171" s="55">
        <v>104</v>
      </c>
      <c r="CD171" s="55">
        <v>1251</v>
      </c>
      <c r="CE171" s="55">
        <v>0</v>
      </c>
      <c r="CF171" s="55">
        <v>32</v>
      </c>
    </row>
    <row r="172" spans="1:84" s="46" customFormat="1" ht="15.65" customHeight="1" x14ac:dyDescent="0.35">
      <c r="A172" s="38">
        <v>21</v>
      </c>
      <c r="B172" s="38" t="s">
        <v>455</v>
      </c>
      <c r="C172" s="53" t="s">
        <v>160</v>
      </c>
      <c r="D172" s="38" t="s">
        <v>424</v>
      </c>
      <c r="E172" s="38" t="s">
        <v>101</v>
      </c>
      <c r="F172" s="38" t="s">
        <v>425</v>
      </c>
      <c r="G172" s="55">
        <v>50118115.799999997</v>
      </c>
      <c r="H172" s="55">
        <v>0</v>
      </c>
      <c r="I172" s="55">
        <v>2436600.88</v>
      </c>
      <c r="J172" s="55">
        <v>0</v>
      </c>
      <c r="K172" s="56">
        <v>0</v>
      </c>
      <c r="L172" s="56">
        <v>52554716.68</v>
      </c>
      <c r="M172" s="56">
        <v>0</v>
      </c>
      <c r="N172" s="55">
        <v>11938.84</v>
      </c>
      <c r="O172" s="55">
        <v>3572641.98</v>
      </c>
      <c r="P172" s="67">
        <v>18770686.489999998</v>
      </c>
      <c r="Q172" s="55">
        <v>0</v>
      </c>
      <c r="R172" s="55">
        <v>2556680.63</v>
      </c>
      <c r="S172" s="55">
        <v>14589246.59</v>
      </c>
      <c r="T172" s="55">
        <v>6675967.1799999997</v>
      </c>
      <c r="U172" s="55">
        <v>0</v>
      </c>
      <c r="V172" s="55">
        <v>0</v>
      </c>
      <c r="W172" s="55">
        <v>3099034.86</v>
      </c>
      <c r="X172" s="56">
        <v>3410960.5500000003</v>
      </c>
      <c r="Y172" s="56">
        <v>52687157.119999997</v>
      </c>
      <c r="Z172" s="57">
        <v>0.11735825970536606</v>
      </c>
      <c r="AA172" s="56">
        <v>3391455.62</v>
      </c>
      <c r="AB172" s="56">
        <v>0</v>
      </c>
      <c r="AC172" s="56">
        <v>0</v>
      </c>
      <c r="AD172" s="56">
        <v>0</v>
      </c>
      <c r="AE172" s="56">
        <v>0</v>
      </c>
      <c r="AF172" s="56">
        <f t="shared" si="40"/>
        <v>0</v>
      </c>
      <c r="AG172" s="56">
        <v>2065430.44</v>
      </c>
      <c r="AH172" s="55">
        <v>151351.39000000001</v>
      </c>
      <c r="AI172" s="55">
        <v>437554.29</v>
      </c>
      <c r="AJ172" s="56">
        <v>0</v>
      </c>
      <c r="AK172" s="55">
        <v>278970.94</v>
      </c>
      <c r="AL172" s="55">
        <v>11133.9</v>
      </c>
      <c r="AM172" s="55">
        <v>202143.66</v>
      </c>
      <c r="AN172" s="55">
        <v>9500</v>
      </c>
      <c r="AO172" s="55">
        <v>5170</v>
      </c>
      <c r="AP172" s="55">
        <v>0</v>
      </c>
      <c r="AQ172" s="55">
        <v>66100.92</v>
      </c>
      <c r="AR172" s="55">
        <v>48281.919999999998</v>
      </c>
      <c r="AS172" s="55">
        <v>195</v>
      </c>
      <c r="AT172" s="55">
        <v>10876.67</v>
      </c>
      <c r="AU172" s="55">
        <v>0</v>
      </c>
      <c r="AV172" s="55">
        <v>84613.540000000008</v>
      </c>
      <c r="AW172" s="55">
        <v>3371322.67</v>
      </c>
      <c r="AX172" s="55">
        <v>0</v>
      </c>
      <c r="AY172" s="57">
        <f t="shared" si="41"/>
        <v>0</v>
      </c>
      <c r="AZ172" s="56">
        <v>9447.5499999999993</v>
      </c>
      <c r="BA172" s="57">
        <v>6.7669256233291994E-2</v>
      </c>
      <c r="BB172" s="55">
        <v>1380743.69</v>
      </c>
      <c r="BC172" s="55">
        <v>4501031.16</v>
      </c>
      <c r="BD172" s="56">
        <v>269444</v>
      </c>
      <c r="BE172" s="56">
        <v>0</v>
      </c>
      <c r="BF172" s="56">
        <v>1870250.66</v>
      </c>
      <c r="BG172" s="56">
        <v>1027419.9925000001</v>
      </c>
      <c r="BH172" s="56">
        <v>0</v>
      </c>
      <c r="BI172" s="56">
        <v>0</v>
      </c>
      <c r="BJ172" s="56">
        <f t="shared" si="42"/>
        <v>0</v>
      </c>
      <c r="BK172" s="56">
        <v>0</v>
      </c>
      <c r="BL172" s="56">
        <v>5408</v>
      </c>
      <c r="BM172" s="56">
        <v>3066</v>
      </c>
      <c r="BN172" s="55">
        <v>6</v>
      </c>
      <c r="BO172" s="55">
        <v>-4</v>
      </c>
      <c r="BP172" s="55">
        <v>-77</v>
      </c>
      <c r="BQ172" s="55">
        <v>-76</v>
      </c>
      <c r="BR172" s="55">
        <v>-1708</v>
      </c>
      <c r="BS172" s="55">
        <v>-706</v>
      </c>
      <c r="BT172" s="55">
        <v>1</v>
      </c>
      <c r="BU172" s="55">
        <v>-10</v>
      </c>
      <c r="BV172" s="55">
        <v>17</v>
      </c>
      <c r="BW172" s="55">
        <v>-1047</v>
      </c>
      <c r="BX172" s="55">
        <v>-3</v>
      </c>
      <c r="BY172" s="55">
        <v>4867</v>
      </c>
      <c r="BZ172" s="55">
        <v>4</v>
      </c>
      <c r="CA172" s="55">
        <v>49</v>
      </c>
      <c r="CB172" s="55">
        <v>516</v>
      </c>
      <c r="CC172" s="55">
        <v>83</v>
      </c>
      <c r="CD172" s="55">
        <v>215</v>
      </c>
      <c r="CE172" s="55">
        <v>219</v>
      </c>
      <c r="CF172" s="55">
        <v>14</v>
      </c>
    </row>
  </sheetData>
  <sortState xmlns:xlrd2="http://schemas.microsoft.com/office/spreadsheetml/2017/richdata2" ref="A9:CF172">
    <sortCondition ref="A9:A172"/>
    <sortCondition ref="B9:B172"/>
  </sortState>
  <mergeCells count="4">
    <mergeCell ref="G2:Z2"/>
    <mergeCell ref="AA2:AZ2"/>
    <mergeCell ref="BA2:BZ2"/>
    <mergeCell ref="CB4:CF4"/>
  </mergeCells>
  <dataValidations disablePrompts="1" count="1">
    <dataValidation type="date" showInputMessage="1" showErrorMessage="1" sqref="BM9:BM52 BM65:BM143 BM54:BM63 BM145:BM172" xr:uid="{8C83287C-A7F0-4A8A-82D3-21156782C2B4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FY24 AUDITED ANNUAL REPORTS </dc:title>
  <dc:creator>United States Trustee Program</dc:creator>
  <cp:lastModifiedBy>Chery, Rose (USTP) (CTR)</cp:lastModifiedBy>
  <cp:lastPrinted>2020-10-15T14:54:00Z</cp:lastPrinted>
  <dcterms:created xsi:type="dcterms:W3CDTF">2016-02-10T14:37:10Z</dcterms:created>
  <dcterms:modified xsi:type="dcterms:W3CDTF">2025-03-14T19:04:37Z</dcterms:modified>
</cp:coreProperties>
</file>