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tranet &amp; Internet\depository\internet\"/>
    </mc:Choice>
  </mc:AlternateContent>
  <xr:revisionPtr revIDLastSave="0" documentId="13_ncr:1_{56D236C2-6956-4FBA-93EF-BEFE6917D7A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" sheetId="1" r:id="rId1"/>
  </sheets>
  <definedNames>
    <definedName name="_EXP13">A!$AM$29:$AN$33</definedName>
    <definedName name="_EXP2">A!$AM$29:$AN$29</definedName>
    <definedName name="_MT13">A!$O$29:$O$33</definedName>
    <definedName name="_MTH2">A!$O$29:$O$29</definedName>
    <definedName name="DISB">A!$J$28:$N$28</definedName>
    <definedName name="DISB2">A!$J$29:$N$29</definedName>
    <definedName name="EXP">A!$AM$28:$AN$28</definedName>
    <definedName name="MTH">A!$O$28:$O$28</definedName>
    <definedName name="_xlnm.Print_Titles" localSheetId="0">A!$4:$12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I30" i="1" l="1"/>
  <c r="BE41" i="1" l="1"/>
  <c r="AO41" i="1"/>
  <c r="BE39" i="1"/>
  <c r="AO39" i="1"/>
  <c r="BE38" i="1"/>
  <c r="AO38" i="1"/>
  <c r="BE37" i="1"/>
  <c r="AO37" i="1"/>
  <c r="BE32" i="1" l="1"/>
  <c r="AO32" i="1"/>
  <c r="BE30" i="1"/>
  <c r="AO30" i="1"/>
  <c r="AI13" i="1"/>
  <c r="X13" i="1"/>
  <c r="U13" i="1"/>
  <c r="BE28" i="1"/>
  <c r="AO28" i="1"/>
  <c r="BE31" i="1"/>
  <c r="AO31" i="1"/>
  <c r="AO24" i="1"/>
  <c r="BE24" i="1"/>
  <c r="BE36" i="1" l="1"/>
  <c r="AO36" i="1"/>
  <c r="BE35" i="1"/>
  <c r="AO35" i="1"/>
  <c r="BE34" i="1"/>
  <c r="AO34" i="1"/>
  <c r="BE33" i="1"/>
  <c r="AO33" i="1"/>
  <c r="BE29" i="1"/>
  <c r="AO29" i="1"/>
  <c r="BE27" i="1"/>
  <c r="AO27" i="1"/>
  <c r="BE26" i="1"/>
  <c r="AO26" i="1"/>
  <c r="BE25" i="1"/>
  <c r="AO25" i="1"/>
  <c r="BE23" i="1"/>
  <c r="AO23" i="1"/>
  <c r="BE22" i="1"/>
  <c r="AO22" i="1"/>
  <c r="BE21" i="1"/>
  <c r="AO21" i="1"/>
  <c r="BE20" i="1"/>
  <c r="AO20" i="1"/>
  <c r="BE19" i="1"/>
  <c r="AO19" i="1"/>
  <c r="BE18" i="1"/>
  <c r="AO18" i="1"/>
  <c r="BE17" i="1"/>
  <c r="AO17" i="1"/>
  <c r="BE16" i="1"/>
  <c r="AO16" i="1"/>
  <c r="BE15" i="1"/>
  <c r="AO15" i="1"/>
  <c r="BE14" i="1"/>
  <c r="AO14" i="1"/>
  <c r="AO40" i="1" l="1"/>
  <c r="BE13" i="1" l="1"/>
  <c r="AO13" i="1"/>
  <c r="Y11" i="1" l="1"/>
  <c r="X11" i="1"/>
  <c r="W11" i="1"/>
  <c r="V11" i="1"/>
  <c r="U11" i="1"/>
  <c r="Y10" i="1"/>
  <c r="W10" i="1"/>
  <c r="V10" i="1"/>
  <c r="U10" i="1"/>
  <c r="T11" i="1"/>
  <c r="T10" i="1"/>
  <c r="B12" i="1" l="1"/>
  <c r="R11" i="1"/>
  <c r="Q11" i="1"/>
  <c r="S11" i="1"/>
  <c r="AA10" i="1"/>
  <c r="AS11" i="1"/>
  <c r="AS10" i="1"/>
  <c r="BE10" i="1"/>
  <c r="AA11" i="1"/>
  <c r="AX10" i="1"/>
  <c r="G10" i="1"/>
  <c r="H10" i="1"/>
  <c r="I10" i="1"/>
  <c r="J10" i="1"/>
  <c r="K10" i="1"/>
  <c r="L10" i="1"/>
  <c r="M10" i="1"/>
  <c r="N10" i="1"/>
  <c r="Z10" i="1"/>
  <c r="AB10" i="1"/>
  <c r="AC10" i="1"/>
  <c r="AD10" i="1"/>
  <c r="AE10" i="1"/>
  <c r="AF10" i="1"/>
  <c r="AG10" i="1"/>
  <c r="AH10" i="1"/>
  <c r="AJ10" i="1"/>
  <c r="AK10" i="1"/>
  <c r="AL10" i="1"/>
  <c r="AM10" i="1"/>
  <c r="AN10" i="1"/>
  <c r="AP10" i="1"/>
  <c r="AQ10" i="1"/>
  <c r="AR10" i="1"/>
  <c r="AT10" i="1"/>
  <c r="AU10" i="1"/>
  <c r="AV10" i="1"/>
  <c r="AW10" i="1"/>
  <c r="AY10" i="1"/>
  <c r="AZ10" i="1"/>
  <c r="BA10" i="1"/>
  <c r="BB10" i="1"/>
  <c r="BC10" i="1"/>
  <c r="BD10" i="1"/>
  <c r="BF10" i="1"/>
  <c r="BG10" i="1"/>
  <c r="BH10" i="1"/>
  <c r="BI10" i="1"/>
  <c r="BJ10" i="1"/>
  <c r="BK10" i="1"/>
  <c r="G11" i="1"/>
  <c r="H11" i="1"/>
  <c r="I11" i="1"/>
  <c r="J11" i="1"/>
  <c r="K11" i="1"/>
  <c r="L11" i="1"/>
  <c r="M11" i="1"/>
  <c r="N11" i="1"/>
  <c r="O11" i="1"/>
  <c r="Z11" i="1"/>
  <c r="AB11" i="1"/>
  <c r="AC11" i="1"/>
  <c r="AD11" i="1"/>
  <c r="AE11" i="1"/>
  <c r="AF11" i="1"/>
  <c r="AG11" i="1"/>
  <c r="AH11" i="1"/>
  <c r="AJ11" i="1"/>
  <c r="AK11" i="1"/>
  <c r="AL11" i="1"/>
  <c r="AM11" i="1"/>
  <c r="AN11" i="1"/>
  <c r="AP11" i="1"/>
  <c r="AQ11" i="1"/>
  <c r="AR11" i="1"/>
  <c r="AT11" i="1"/>
  <c r="AU11" i="1"/>
  <c r="AV11" i="1"/>
  <c r="AW11" i="1"/>
  <c r="AX11" i="1"/>
  <c r="AY11" i="1"/>
  <c r="AZ11" i="1"/>
  <c r="BA11" i="1"/>
  <c r="BB11" i="1"/>
  <c r="BC11" i="1"/>
  <c r="BD11" i="1"/>
  <c r="BF11" i="1"/>
  <c r="BG11" i="1"/>
  <c r="BH11" i="1"/>
  <c r="BI11" i="1"/>
  <c r="BJ11" i="1"/>
  <c r="BK11" i="1"/>
  <c r="BE11" i="1"/>
  <c r="P11" i="1" l="1"/>
  <c r="Q10" i="1"/>
  <c r="AI11" i="1"/>
  <c r="P10" i="1"/>
  <c r="AO11" i="1"/>
  <c r="AI10" i="1"/>
  <c r="R10" i="1"/>
</calcChain>
</file>

<file path=xl/sharedStrings.xml><?xml version="1.0" encoding="utf-8"?>
<sst xmlns="http://schemas.openxmlformats.org/spreadsheetml/2006/main" count="261" uniqueCount="219">
  <si>
    <t xml:space="preserve"> </t>
  </si>
  <si>
    <t xml:space="preserve">              PAYOUT TO NONPRIORITY UNSECUREDS</t>
  </si>
  <si>
    <t xml:space="preserve">            EMPLOYEE EXPENSES</t>
  </si>
  <si>
    <t>#CASES</t>
  </si>
  <si>
    <t>% EXP.</t>
  </si>
  <si>
    <t>0%</t>
  </si>
  <si>
    <t>1-39%</t>
  </si>
  <si>
    <t>40%-69%</t>
  </si>
  <si>
    <t>70% or more</t>
  </si>
  <si>
    <t>ACCTG</t>
  </si>
  <si>
    <t>ACCUM.</t>
  </si>
  <si>
    <t>ACTIVE</t>
  </si>
  <si>
    <t>ADJUST.</t>
  </si>
  <si>
    <t>AR</t>
  </si>
  <si>
    <t>BALANCE</t>
  </si>
  <si>
    <t>BENEFITS</t>
  </si>
  <si>
    <t>BOOKKEEPING</t>
  </si>
  <si>
    <t>CA</t>
  </si>
  <si>
    <t>CASES</t>
  </si>
  <si>
    <t xml:space="preserve">CASES </t>
  </si>
  <si>
    <t>CITY</t>
  </si>
  <si>
    <t>CLOSED</t>
  </si>
  <si>
    <t>COMPLETE</t>
  </si>
  <si>
    <t>COMP'N</t>
  </si>
  <si>
    <t>COMPUTER</t>
  </si>
  <si>
    <t>CON-</t>
  </si>
  <si>
    <t>CONVERT.</t>
  </si>
  <si>
    <t>CURRENT YR</t>
  </si>
  <si>
    <t>DEFICIT</t>
  </si>
  <si>
    <t>DISBURSE.</t>
  </si>
  <si>
    <t>DISCHARGE</t>
  </si>
  <si>
    <t>DISMISS.</t>
  </si>
  <si>
    <t>ENDING</t>
  </si>
  <si>
    <t>EQUIP/</t>
  </si>
  <si>
    <t>EXCESS</t>
  </si>
  <si>
    <t xml:space="preserve">EXP. FUND </t>
  </si>
  <si>
    <t>EXPENSES</t>
  </si>
  <si>
    <t>FILED</t>
  </si>
  <si>
    <t>FL</t>
  </si>
  <si>
    <t>FURN</t>
  </si>
  <si>
    <t>GA</t>
  </si>
  <si>
    <t>HARDSHIP</t>
  </si>
  <si>
    <t>IA</t>
  </si>
  <si>
    <t>ID</t>
  </si>
  <si>
    <t>IL</t>
  </si>
  <si>
    <t>IN</t>
  </si>
  <si>
    <t>INTEREST</t>
  </si>
  <si>
    <t>KS</t>
  </si>
  <si>
    <t>MI</t>
  </si>
  <si>
    <t>MIS-</t>
  </si>
  <si>
    <t>MS</t>
  </si>
  <si>
    <t>N.A.</t>
  </si>
  <si>
    <t>NATIONAL AVERAGES</t>
  </si>
  <si>
    <t>NATIONAL TOTALS</t>
  </si>
  <si>
    <t>NE</t>
  </si>
  <si>
    <t>NEW</t>
  </si>
  <si>
    <t>NO</t>
  </si>
  <si>
    <t>NY</t>
  </si>
  <si>
    <t>OFFICE</t>
  </si>
  <si>
    <t>OK</t>
  </si>
  <si>
    <t>OPER.</t>
  </si>
  <si>
    <t>OTHER</t>
  </si>
  <si>
    <t>PAYABLE</t>
  </si>
  <si>
    <t>PLAN</t>
  </si>
  <si>
    <t>POSTAGE/</t>
  </si>
  <si>
    <t>PURCHASE</t>
  </si>
  <si>
    <t>REFUNDS</t>
  </si>
  <si>
    <t xml:space="preserve">REG </t>
  </si>
  <si>
    <t>RELATE</t>
  </si>
  <si>
    <t>RELATED</t>
  </si>
  <si>
    <t>RENT AND</t>
  </si>
  <si>
    <t>RENTAL</t>
  </si>
  <si>
    <t>SALARIES</t>
  </si>
  <si>
    <t>SERVICES</t>
  </si>
  <si>
    <t>SULTING</t>
  </si>
  <si>
    <t>SUPPLIES</t>
  </si>
  <si>
    <t>TELEPH/</t>
  </si>
  <si>
    <t>TN</t>
  </si>
  <si>
    <t>TO ANTHR.</t>
  </si>
  <si>
    <t>TOTAL</t>
  </si>
  <si>
    <t>TRAINING</t>
  </si>
  <si>
    <t>TX</t>
  </si>
  <si>
    <t>UNSEC. CLAIMS</t>
  </si>
  <si>
    <t>UTILS</t>
  </si>
  <si>
    <t>VT</t>
  </si>
  <si>
    <t>WI</t>
  </si>
  <si>
    <t>TOTAL DISBURSEMENTS</t>
  </si>
  <si>
    <t>NON-FEE DISBURSEMENTS</t>
  </si>
  <si>
    <t>Swimelar</t>
  </si>
  <si>
    <t>Barkley, Jr.</t>
  </si>
  <si>
    <t>Hendren</t>
  </si>
  <si>
    <t>Viegelahn</t>
  </si>
  <si>
    <t>Hildebrand</t>
  </si>
  <si>
    <t>McDonald</t>
  </si>
  <si>
    <t>Black</t>
  </si>
  <si>
    <t>Chael</t>
  </si>
  <si>
    <t>Dunbar</t>
  </si>
  <si>
    <t>Overcash</t>
  </si>
  <si>
    <t>Burchard</t>
  </si>
  <si>
    <t>Burdette</t>
  </si>
  <si>
    <t>Eck</t>
  </si>
  <si>
    <t>Carrion</t>
  </si>
  <si>
    <t>Kelley</t>
  </si>
  <si>
    <t>Waage</t>
  </si>
  <si>
    <t>Whaley</t>
  </si>
  <si>
    <t>&gt; 65 MOS.</t>
  </si>
  <si>
    <t>Norwich</t>
  </si>
  <si>
    <t>Syracuse</t>
  </si>
  <si>
    <t>Northern</t>
  </si>
  <si>
    <t>Jackson</t>
  </si>
  <si>
    <t>Southern/Northern</t>
  </si>
  <si>
    <t>Lubbock</t>
  </si>
  <si>
    <t>Austin</t>
  </si>
  <si>
    <t>Western</t>
  </si>
  <si>
    <t>San Antonio</t>
  </si>
  <si>
    <t>Nashville</t>
  </si>
  <si>
    <t>Middle</t>
  </si>
  <si>
    <t>Chattanooga</t>
  </si>
  <si>
    <t>Eastern</t>
  </si>
  <si>
    <t>Saginaw</t>
  </si>
  <si>
    <t>Southern</t>
  </si>
  <si>
    <t>Seymour</t>
  </si>
  <si>
    <t>Merrillville</t>
  </si>
  <si>
    <t>Peoria</t>
  </si>
  <si>
    <t>Central</t>
  </si>
  <si>
    <t>Milwaukee</t>
  </si>
  <si>
    <t>Madison</t>
  </si>
  <si>
    <t>Northern/Southern</t>
  </si>
  <si>
    <t>Omaha</t>
  </si>
  <si>
    <t>Hot Springs Natl Prk</t>
  </si>
  <si>
    <t>Eastern/Western</t>
  </si>
  <si>
    <t>Foster City</t>
  </si>
  <si>
    <t>Fresno</t>
  </si>
  <si>
    <t>Eastern/Northern</t>
  </si>
  <si>
    <t>Seattle</t>
  </si>
  <si>
    <t>Hailey</t>
  </si>
  <si>
    <t>Tulsa</t>
  </si>
  <si>
    <t>Wichita</t>
  </si>
  <si>
    <t>San Juan</t>
  </si>
  <si>
    <t>Albany</t>
  </si>
  <si>
    <t>Barndenton</t>
  </si>
  <si>
    <t>Augusta</t>
  </si>
  <si>
    <t>Atlanta</t>
  </si>
  <si>
    <t>Harring</t>
  </si>
  <si>
    <t>APPROVED</t>
  </si>
  <si>
    <t xml:space="preserve"> FROM PRIOR YR</t>
  </si>
  <si>
    <t>CARRYOVER COMP'N</t>
  </si>
  <si>
    <t>Kloiber</t>
  </si>
  <si>
    <t>OR &amp; WA</t>
  </si>
  <si>
    <t>PR &amp; VI</t>
  </si>
  <si>
    <t>FEE DISBURSEMENTS under $450,000</t>
  </si>
  <si>
    <t>FEE DISBURSEMENTS over $450,000</t>
  </si>
  <si>
    <t>NON-FEE RECEIPTS</t>
  </si>
  <si>
    <t>FEE RECEIPTS under $450,000</t>
  </si>
  <si>
    <t>FEE RECEIPTS over $450,000</t>
  </si>
  <si>
    <t>West</t>
  </si>
  <si>
    <t>FEE AT DISBURSEMENT</t>
  </si>
  <si>
    <t>FEE AT RECEIPT</t>
  </si>
  <si>
    <t>Garcia</t>
  </si>
  <si>
    <t>Rainsdon</t>
  </si>
  <si>
    <t>Overstreet</t>
  </si>
  <si>
    <t>Davis</t>
  </si>
  <si>
    <t>Jan</t>
  </si>
  <si>
    <t>Mark</t>
  </si>
  <si>
    <t>Harold</t>
  </si>
  <si>
    <t>Brad</t>
  </si>
  <si>
    <t>G. Ray</t>
  </si>
  <si>
    <t>Mary</t>
  </si>
  <si>
    <t>Henry</t>
  </si>
  <si>
    <t>Kara</t>
  </si>
  <si>
    <t>Thomas</t>
  </si>
  <si>
    <t>Joseph</t>
  </si>
  <si>
    <t>Paul</t>
  </si>
  <si>
    <t>Rebecca</t>
  </si>
  <si>
    <t>Carol</t>
  </si>
  <si>
    <t>James</t>
  </si>
  <si>
    <t>Renee</t>
  </si>
  <si>
    <t>David</t>
  </si>
  <si>
    <t>Virginia</t>
  </si>
  <si>
    <t>Gary</t>
  </si>
  <si>
    <t>Carl</t>
  </si>
  <si>
    <t>Lonnie</t>
  </si>
  <si>
    <t>Walter</t>
  </si>
  <si>
    <t>Jon</t>
  </si>
  <si>
    <t>Nancy</t>
  </si>
  <si>
    <t>TO USTSF</t>
  </si>
  <si>
    <t xml:space="preserve">ACTUAL </t>
  </si>
  <si>
    <t xml:space="preserve">Combs-Skinner  </t>
  </si>
  <si>
    <t>CA &amp; NV</t>
  </si>
  <si>
    <t>Shreveport</t>
  </si>
  <si>
    <t>Eastern/Middle/Western</t>
  </si>
  <si>
    <t>LA</t>
  </si>
  <si>
    <t>Todd</t>
  </si>
  <si>
    <t xml:space="preserve">Johns </t>
  </si>
  <si>
    <t>Marsha</t>
  </si>
  <si>
    <t>TRUSTEE LAST NAME</t>
  </si>
  <si>
    <t>TRUSTEE FIRST NAME</t>
  </si>
  <si>
    <t>STATE APPT.</t>
  </si>
  <si>
    <t>DISTRICT APPT.</t>
  </si>
  <si>
    <t>GROSS DEBTOR PAYMENTS</t>
  </si>
  <si>
    <t>TOTAL TRUST FUND RECEIPTS</t>
  </si>
  <si>
    <t>SECURED CREDITOR DISBURS</t>
  </si>
  <si>
    <t>PRIORITY CREDITOR DISBURS</t>
  </si>
  <si>
    <t>UNSECURED CREDITOR DISBURS</t>
  </si>
  <si>
    <t>DEBTOR ATTORNEYS</t>
  </si>
  <si>
    <t># MONTHS RECPTS HELD</t>
  </si>
  <si>
    <t>AVG % FEE BEFORE ADJUSTMENTS</t>
  </si>
  <si>
    <t>$ FEES TRANSFERRED</t>
  </si>
  <si>
    <t>CONSTR. REC.</t>
  </si>
  <si>
    <t>EMPLOYER'S CONTRIB.</t>
  </si>
  <si>
    <t>Lilian</t>
  </si>
  <si>
    <t>Cedar Falls</t>
  </si>
  <si>
    <t>CHAPTER  12  STANDING TRUSTEE FY25 ANNUAL REPORTS</t>
  </si>
  <si>
    <t xml:space="preserve">Tsang </t>
  </si>
  <si>
    <t>START 25</t>
  </si>
  <si>
    <t>END 25</t>
  </si>
  <si>
    <r>
      <t>Williams</t>
    </r>
    <r>
      <rPr>
        <sz val="12"/>
        <color rgb="FFFF0000"/>
        <rFont val="Times New Roman"/>
        <family val="1"/>
      </rPr>
      <t xml:space="preserve"> </t>
    </r>
  </si>
  <si>
    <t>Sensenich (6 mos)</t>
  </si>
  <si>
    <t>Jose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</si>
</sst>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[$$-409]\ #,##0"/>
    <numFmt numFmtId="165" formatCode="#,##0.0"/>
    <numFmt numFmtId="166" formatCode="0.0"/>
    <numFmt numFmtId="167" formatCode="0.0%"/>
    <numFmt numFmtId="168" formatCode="&quot;$&quot;#,##0"/>
  </numFmts>
  <fonts count="22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rgb="FFFF0000"/>
      <name val="Arial"/>
      <family val="2"/>
    </font>
    <font>
      <sz val="12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2"/>
      <name val="Arial"/>
      <family val="2"/>
    </font>
    <font>
      <sz val="10"/>
      <name val="MS Sans Serif"/>
      <family val="2"/>
    </font>
    <font>
      <sz val="12"/>
      <color theme="1"/>
      <name val="Times New Roman"/>
      <family val="1"/>
    </font>
    <font>
      <sz val="12"/>
      <name val="Arial"/>
      <family val="2"/>
    </font>
    <font>
      <sz val="12"/>
      <name val="Arial"/>
      <family val="2"/>
    </font>
    <font>
      <sz val="10"/>
      <color rgb="FFFF0000"/>
      <name val="Times New Roman"/>
      <family val="1"/>
    </font>
    <font>
      <b/>
      <sz val="10"/>
      <color rgb="FFFF0000"/>
      <name val="Times New Roman"/>
      <family val="1"/>
    </font>
    <font>
      <sz val="12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8"/>
      </patternFill>
    </fill>
    <fill>
      <patternFill patternType="solid">
        <fgColor indexed="9"/>
        <bgColor indexed="10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10"/>
      </patternFill>
    </fill>
  </fills>
  <borders count="2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/>
      <right style="thin">
        <color indexed="10"/>
      </right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0" fontId="3" fillId="0" borderId="0"/>
    <xf numFmtId="44" fontId="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4" fillId="0" borderId="0"/>
    <xf numFmtId="0" fontId="9" fillId="0" borderId="0"/>
    <xf numFmtId="0" fontId="9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7" fillId="0" borderId="0"/>
    <xf numFmtId="44" fontId="18" fillId="0" borderId="0" applyFont="0" applyFill="0" applyBorder="0" applyAlignment="0" applyProtection="0"/>
  </cellStyleXfs>
  <cellXfs count="133">
    <xf numFmtId="3" fontId="0" fillId="2" borderId="0" xfId="0" applyNumberFormat="1" applyFill="1"/>
    <xf numFmtId="0" fontId="7" fillId="2" borderId="1" xfId="0" applyFont="1" applyFill="1" applyBorder="1"/>
    <xf numFmtId="3" fontId="5" fillId="2" borderId="0" xfId="0" applyNumberFormat="1" applyFont="1" applyFill="1"/>
    <xf numFmtId="3" fontId="7" fillId="2" borderId="1" xfId="0" applyNumberFormat="1" applyFont="1" applyFill="1" applyBorder="1"/>
    <xf numFmtId="0" fontId="5" fillId="2" borderId="1" xfId="0" applyFont="1" applyFill="1" applyBorder="1"/>
    <xf numFmtId="166" fontId="7" fillId="2" borderId="1" xfId="0" applyNumberFormat="1" applyFont="1" applyFill="1" applyBorder="1"/>
    <xf numFmtId="10" fontId="7" fillId="2" borderId="1" xfId="0" applyNumberFormat="1" applyFont="1" applyFill="1" applyBorder="1"/>
    <xf numFmtId="167" fontId="7" fillId="2" borderId="1" xfId="0" applyNumberFormat="1" applyFont="1" applyFill="1" applyBorder="1"/>
    <xf numFmtId="0" fontId="5" fillId="2" borderId="3" xfId="0" applyFont="1" applyFill="1" applyBorder="1"/>
    <xf numFmtId="166" fontId="5" fillId="2" borderId="0" xfId="0" applyNumberFormat="1" applyFont="1" applyFill="1"/>
    <xf numFmtId="10" fontId="5" fillId="2" borderId="0" xfId="0" applyNumberFormat="1" applyFont="1" applyFill="1"/>
    <xf numFmtId="0" fontId="7" fillId="2" borderId="6" xfId="0" applyFont="1" applyFill="1" applyBorder="1"/>
    <xf numFmtId="0" fontId="7" fillId="2" borderId="7" xfId="0" applyFont="1" applyFill="1" applyBorder="1"/>
    <xf numFmtId="0" fontId="7" fillId="3" borderId="9" xfId="0" applyFont="1" applyFill="1" applyBorder="1"/>
    <xf numFmtId="0" fontId="7" fillId="2" borderId="3" xfId="0" applyFont="1" applyFill="1" applyBorder="1"/>
    <xf numFmtId="0" fontId="7" fillId="2" borderId="10" xfId="0" applyFont="1" applyFill="1" applyBorder="1"/>
    <xf numFmtId="3" fontId="0" fillId="2" borderId="0" xfId="0" applyNumberFormat="1" applyFill="1" applyAlignment="1">
      <alignment horizontal="centerContinuous"/>
    </xf>
    <xf numFmtId="3" fontId="5" fillId="2" borderId="0" xfId="0" applyNumberFormat="1" applyFont="1" applyFill="1" applyAlignment="1"/>
    <xf numFmtId="0" fontId="8" fillId="2" borderId="0" xfId="0" applyFont="1" applyFill="1" applyAlignment="1"/>
    <xf numFmtId="3" fontId="5" fillId="4" borderId="0" xfId="0" applyNumberFormat="1" applyFont="1" applyFill="1"/>
    <xf numFmtId="3" fontId="0" fillId="4" borderId="0" xfId="0" applyNumberFormat="1" applyFill="1"/>
    <xf numFmtId="3" fontId="10" fillId="2" borderId="0" xfId="0" applyNumberFormat="1" applyFont="1" applyFill="1" applyAlignment="1">
      <alignment horizontal="left"/>
    </xf>
    <xf numFmtId="1" fontId="11" fillId="4" borderId="1" xfId="0" applyNumberFormat="1" applyFont="1" applyFill="1" applyBorder="1"/>
    <xf numFmtId="164" fontId="11" fillId="4" borderId="1" xfId="0" applyNumberFormat="1" applyFont="1" applyFill="1" applyBorder="1"/>
    <xf numFmtId="3" fontId="11" fillId="4" borderId="1" xfId="0" applyNumberFormat="1" applyFont="1" applyFill="1" applyBorder="1"/>
    <xf numFmtId="3" fontId="11" fillId="5" borderId="1" xfId="0" applyNumberFormat="1" applyFont="1" applyFill="1" applyBorder="1"/>
    <xf numFmtId="0" fontId="4" fillId="2" borderId="6" xfId="0" applyFont="1" applyFill="1" applyBorder="1"/>
    <xf numFmtId="0" fontId="4" fillId="2" borderId="2" xfId="0" applyFont="1" applyFill="1" applyBorder="1"/>
    <xf numFmtId="0" fontId="4" fillId="2" borderId="5" xfId="0" applyFont="1" applyFill="1" applyBorder="1"/>
    <xf numFmtId="0" fontId="4" fillId="2" borderId="10" xfId="0" applyFont="1" applyFill="1" applyBorder="1"/>
    <xf numFmtId="0" fontId="4" fillId="2" borderId="7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3" fontId="12" fillId="2" borderId="11" xfId="0" applyNumberFormat="1" applyFont="1" applyFill="1" applyBorder="1" applyAlignment="1">
      <alignment horizontal="center"/>
    </xf>
    <xf numFmtId="3" fontId="12" fillId="2" borderId="12" xfId="0" applyNumberFormat="1" applyFont="1" applyFill="1" applyBorder="1" applyAlignment="1">
      <alignment horizontal="center"/>
    </xf>
    <xf numFmtId="3" fontId="12" fillId="2" borderId="4" xfId="0" applyNumberFormat="1" applyFont="1" applyFill="1" applyBorder="1" applyAlignment="1">
      <alignment horizontal="center"/>
    </xf>
    <xf numFmtId="3" fontId="12" fillId="2" borderId="0" xfId="0" applyNumberFormat="1" applyFont="1" applyFill="1" applyAlignment="1">
      <alignment horizontal="center"/>
    </xf>
    <xf numFmtId="3" fontId="4" fillId="2" borderId="0" xfId="0" applyNumberFormat="1" applyFont="1" applyFill="1"/>
    <xf numFmtId="3" fontId="4" fillId="2" borderId="0" xfId="0" applyNumberFormat="1" applyFont="1" applyFill="1" applyBorder="1"/>
    <xf numFmtId="0" fontId="11" fillId="5" borderId="13" xfId="0" applyFont="1" applyFill="1" applyBorder="1"/>
    <xf numFmtId="0" fontId="4" fillId="4" borderId="2" xfId="0" applyFont="1" applyFill="1" applyBorder="1"/>
    <xf numFmtId="0" fontId="4" fillId="4" borderId="3" xfId="0" applyFont="1" applyFill="1" applyBorder="1"/>
    <xf numFmtId="0" fontId="4" fillId="4" borderId="4" xfId="0" applyFont="1" applyFill="1" applyBorder="1"/>
    <xf numFmtId="0" fontId="11" fillId="3" borderId="5" xfId="0" applyFont="1" applyFill="1" applyBorder="1"/>
    <xf numFmtId="3" fontId="11" fillId="3" borderId="1" xfId="0" applyNumberFormat="1" applyFont="1" applyFill="1" applyBorder="1"/>
    <xf numFmtId="37" fontId="11" fillId="3" borderId="1" xfId="0" applyNumberFormat="1" applyFont="1" applyFill="1" applyBorder="1"/>
    <xf numFmtId="165" fontId="11" fillId="3" borderId="1" xfId="0" applyNumberFormat="1" applyFont="1" applyFill="1" applyBorder="1"/>
    <xf numFmtId="10" fontId="11" fillId="3" borderId="1" xfId="0" applyNumberFormat="1" applyFont="1" applyFill="1" applyBorder="1"/>
    <xf numFmtId="0" fontId="11" fillId="3" borderId="1" xfId="0" applyFont="1" applyFill="1" applyBorder="1" applyAlignment="1">
      <alignment horizontal="right"/>
    </xf>
    <xf numFmtId="3" fontId="4" fillId="2" borderId="0" xfId="0" applyNumberFormat="1" applyFont="1" applyFill="1" applyAlignment="1">
      <alignment horizontal="center"/>
    </xf>
    <xf numFmtId="3" fontId="4" fillId="2" borderId="3" xfId="0" applyNumberFormat="1" applyFont="1" applyFill="1" applyBorder="1"/>
    <xf numFmtId="3" fontId="4" fillId="2" borderId="3" xfId="0" applyNumberFormat="1" applyFont="1" applyFill="1" applyBorder="1" applyAlignment="1">
      <alignment horizontal="center"/>
    </xf>
    <xf numFmtId="3" fontId="4" fillId="2" borderId="0" xfId="0" applyNumberFormat="1" applyFont="1" applyFill="1" applyBorder="1" applyAlignment="1">
      <alignment horizontal="centerContinuous"/>
    </xf>
    <xf numFmtId="3" fontId="4" fillId="2" borderId="14" xfId="0" applyNumberFormat="1" applyFont="1" applyFill="1" applyBorder="1"/>
    <xf numFmtId="3" fontId="4" fillId="2" borderId="0" xfId="0" applyNumberFormat="1" applyFont="1" applyFill="1" applyBorder="1" applyAlignment="1">
      <alignment horizontal="center"/>
    </xf>
    <xf numFmtId="3" fontId="12" fillId="2" borderId="0" xfId="0" applyNumberFormat="1" applyFont="1" applyFill="1" applyBorder="1"/>
    <xf numFmtId="3" fontId="4" fillId="2" borderId="14" xfId="0" applyNumberFormat="1" applyFont="1" applyFill="1" applyBorder="1" applyAlignment="1">
      <alignment horizontal="center"/>
    </xf>
    <xf numFmtId="3" fontId="6" fillId="2" borderId="0" xfId="0" applyNumberFormat="1" applyFont="1" applyFill="1"/>
    <xf numFmtId="3" fontId="11" fillId="4" borderId="16" xfId="0" applyNumberFormat="1" applyFont="1" applyFill="1" applyBorder="1"/>
    <xf numFmtId="1" fontId="11" fillId="5" borderId="1" xfId="0" applyNumberFormat="1" applyFont="1" applyFill="1" applyBorder="1"/>
    <xf numFmtId="164" fontId="11" fillId="5" borderId="1" xfId="0" applyNumberFormat="1" applyFont="1" applyFill="1" applyBorder="1"/>
    <xf numFmtId="0" fontId="11" fillId="5" borderId="1" xfId="0" applyFont="1" applyFill="1" applyBorder="1"/>
    <xf numFmtId="3" fontId="5" fillId="5" borderId="0" xfId="0" applyNumberFormat="1" applyFont="1" applyFill="1"/>
    <xf numFmtId="3" fontId="0" fillId="5" borderId="0" xfId="0" applyNumberFormat="1" applyFill="1"/>
    <xf numFmtId="3" fontId="11" fillId="5" borderId="16" xfId="0" applyNumberFormat="1" applyFont="1" applyFill="1" applyBorder="1"/>
    <xf numFmtId="3" fontId="9" fillId="5" borderId="0" xfId="0" applyNumberFormat="1" applyFont="1" applyFill="1"/>
    <xf numFmtId="164" fontId="11" fillId="4" borderId="17" xfId="0" applyNumberFormat="1" applyFont="1" applyFill="1" applyBorder="1"/>
    <xf numFmtId="0" fontId="4" fillId="2" borderId="4" xfId="0" applyFont="1" applyFill="1" applyBorder="1" applyAlignment="1">
      <alignment wrapText="1"/>
    </xf>
    <xf numFmtId="10" fontId="7" fillId="2" borderId="17" xfId="0" applyNumberFormat="1" applyFont="1" applyFill="1" applyBorder="1"/>
    <xf numFmtId="3" fontId="12" fillId="2" borderId="22" xfId="0" applyNumberFormat="1" applyFont="1" applyFill="1" applyBorder="1"/>
    <xf numFmtId="3" fontId="12" fillId="2" borderId="3" xfId="0" applyNumberFormat="1" applyFont="1" applyFill="1" applyBorder="1"/>
    <xf numFmtId="1" fontId="11" fillId="4" borderId="17" xfId="0" applyNumberFormat="1" applyFont="1" applyFill="1" applyBorder="1"/>
    <xf numFmtId="0" fontId="11" fillId="5" borderId="18" xfId="0" applyFont="1" applyFill="1" applyBorder="1"/>
    <xf numFmtId="3" fontId="5" fillId="2" borderId="0" xfId="0" applyNumberFormat="1" applyFont="1" applyFill="1" applyBorder="1"/>
    <xf numFmtId="3" fontId="4" fillId="2" borderId="14" xfId="0" applyNumberFormat="1" applyFont="1" applyFill="1" applyBorder="1" applyAlignment="1">
      <alignment horizontal="centerContinuous"/>
    </xf>
    <xf numFmtId="0" fontId="4" fillId="2" borderId="0" xfId="0" applyFont="1" applyFill="1" applyBorder="1"/>
    <xf numFmtId="3" fontId="4" fillId="2" borderId="19" xfId="0" applyNumberFormat="1" applyFont="1" applyFill="1" applyBorder="1"/>
    <xf numFmtId="3" fontId="4" fillId="2" borderId="20" xfId="0" applyNumberFormat="1" applyFont="1" applyFill="1" applyBorder="1"/>
    <xf numFmtId="3" fontId="4" fillId="2" borderId="21" xfId="0" applyNumberFormat="1" applyFont="1" applyFill="1" applyBorder="1"/>
    <xf numFmtId="22" fontId="4" fillId="2" borderId="0" xfId="0" applyNumberFormat="1" applyFont="1" applyFill="1" applyBorder="1" applyAlignment="1">
      <alignment horizontal="center"/>
    </xf>
    <xf numFmtId="3" fontId="12" fillId="2" borderId="12" xfId="0" applyNumberFormat="1" applyFont="1" applyFill="1" applyBorder="1"/>
    <xf numFmtId="1" fontId="11" fillId="5" borderId="17" xfId="0" applyNumberFormat="1" applyFont="1" applyFill="1" applyBorder="1"/>
    <xf numFmtId="164" fontId="11" fillId="5" borderId="17" xfId="0" applyNumberFormat="1" applyFont="1" applyFill="1" applyBorder="1"/>
    <xf numFmtId="0" fontId="11" fillId="5" borderId="15" xfId="0" applyFont="1" applyFill="1" applyBorder="1"/>
    <xf numFmtId="37" fontId="7" fillId="2" borderId="1" xfId="0" applyNumberFormat="1" applyFont="1" applyFill="1" applyBorder="1"/>
    <xf numFmtId="167" fontId="11" fillId="6" borderId="1" xfId="0" applyNumberFormat="1" applyFont="1" applyFill="1" applyBorder="1"/>
    <xf numFmtId="3" fontId="19" fillId="2" borderId="0" xfId="0" applyNumberFormat="1" applyFont="1" applyFill="1"/>
    <xf numFmtId="0" fontId="11" fillId="4" borderId="0" xfId="0" applyFont="1" applyFill="1" applyBorder="1"/>
    <xf numFmtId="0" fontId="11" fillId="5" borderId="0" xfId="0" applyFont="1" applyFill="1" applyBorder="1"/>
    <xf numFmtId="0" fontId="7" fillId="2" borderId="0" xfId="0" applyFont="1" applyFill="1" applyBorder="1"/>
    <xf numFmtId="3" fontId="5" fillId="2" borderId="0" xfId="0" applyNumberFormat="1" applyFont="1" applyFill="1" applyBorder="1" applyAlignment="1">
      <alignment horizontal="center"/>
    </xf>
    <xf numFmtId="37" fontId="16" fillId="0" borderId="23" xfId="14" applyNumberFormat="1" applyFont="1" applyBorder="1"/>
    <xf numFmtId="37" fontId="16" fillId="5" borderId="23" xfId="14" applyNumberFormat="1" applyFont="1" applyFill="1" applyBorder="1"/>
    <xf numFmtId="37" fontId="16" fillId="0" borderId="23" xfId="14" applyNumberFormat="1" applyFont="1" applyFill="1" applyBorder="1"/>
    <xf numFmtId="167" fontId="16" fillId="0" borderId="23" xfId="14" applyNumberFormat="1" applyFont="1" applyBorder="1"/>
    <xf numFmtId="167" fontId="16" fillId="0" borderId="23" xfId="14" applyNumberFormat="1" applyFont="1" applyFill="1" applyBorder="1"/>
    <xf numFmtId="3" fontId="20" fillId="2" borderId="0" xfId="0" applyNumberFormat="1" applyFont="1" applyFill="1" applyAlignment="1">
      <alignment horizontal="center"/>
    </xf>
    <xf numFmtId="3" fontId="20" fillId="2" borderId="12" xfId="0" applyNumberFormat="1" applyFont="1" applyFill="1" applyBorder="1" applyAlignment="1">
      <alignment horizontal="center"/>
    </xf>
    <xf numFmtId="164" fontId="16" fillId="5" borderId="1" xfId="0" applyNumberFormat="1" applyFont="1" applyFill="1" applyBorder="1"/>
    <xf numFmtId="168" fontId="16" fillId="0" borderId="23" xfId="14" applyNumberFormat="1" applyFont="1" applyFill="1" applyBorder="1"/>
    <xf numFmtId="168" fontId="16" fillId="0" borderId="23" xfId="14" applyNumberFormat="1" applyFont="1" applyBorder="1"/>
    <xf numFmtId="167" fontId="16" fillId="5" borderId="23" xfId="14" applyNumberFormat="1" applyFont="1" applyFill="1" applyBorder="1"/>
    <xf numFmtId="166" fontId="16" fillId="0" borderId="23" xfId="14" applyNumberFormat="1" applyFont="1" applyBorder="1" applyAlignment="1">
      <alignment horizontal="right"/>
    </xf>
    <xf numFmtId="166" fontId="16" fillId="5" borderId="23" xfId="14" applyNumberFormat="1" applyFont="1" applyFill="1" applyBorder="1" applyAlignment="1">
      <alignment horizontal="right"/>
    </xf>
    <xf numFmtId="165" fontId="16" fillId="0" borderId="23" xfId="14" applyNumberFormat="1" applyFont="1" applyBorder="1"/>
    <xf numFmtId="14" fontId="7" fillId="2" borderId="0" xfId="0" applyNumberFormat="1" applyFont="1" applyFill="1" applyAlignment="1">
      <alignment horizontal="left"/>
    </xf>
    <xf numFmtId="0" fontId="4" fillId="4" borderId="6" xfId="0" applyFont="1" applyFill="1" applyBorder="1" applyAlignment="1">
      <alignment horizontal="left" wrapText="1"/>
    </xf>
    <xf numFmtId="0" fontId="4" fillId="4" borderId="7" xfId="0" applyFont="1" applyFill="1" applyBorder="1" applyAlignment="1">
      <alignment horizontal="left" wrapText="1"/>
    </xf>
    <xf numFmtId="0" fontId="4" fillId="4" borderId="8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left" wrapText="1"/>
    </xf>
    <xf numFmtId="0" fontId="4" fillId="2" borderId="8" xfId="0" applyFont="1" applyFill="1" applyBorder="1" applyAlignment="1">
      <alignment horizontal="left" wrapText="1"/>
    </xf>
    <xf numFmtId="3" fontId="13" fillId="2" borderId="19" xfId="0" applyNumberFormat="1" applyFont="1" applyFill="1" applyBorder="1" applyAlignment="1">
      <alignment horizontal="center"/>
    </xf>
    <xf numFmtId="3" fontId="13" fillId="2" borderId="20" xfId="0" applyNumberFormat="1" applyFont="1" applyFill="1" applyBorder="1" applyAlignment="1">
      <alignment horizontal="center"/>
    </xf>
    <xf numFmtId="3" fontId="13" fillId="2" borderId="21" xfId="0" applyNumberFormat="1" applyFont="1" applyFill="1" applyBorder="1" applyAlignment="1">
      <alignment horizontal="center"/>
    </xf>
    <xf numFmtId="3" fontId="4" fillId="2" borderId="19" xfId="0" applyNumberFormat="1" applyFont="1" applyFill="1" applyBorder="1" applyAlignment="1">
      <alignment horizontal="center"/>
    </xf>
    <xf numFmtId="3" fontId="4" fillId="2" borderId="20" xfId="0" applyNumberFormat="1" applyFont="1" applyFill="1" applyBorder="1" applyAlignment="1">
      <alignment horizontal="center"/>
    </xf>
    <xf numFmtId="3" fontId="4" fillId="2" borderId="21" xfId="0" applyNumberFormat="1" applyFont="1" applyFill="1" applyBorder="1" applyAlignment="1">
      <alignment horizontal="center"/>
    </xf>
    <xf numFmtId="22" fontId="4" fillId="2" borderId="19" xfId="0" applyNumberFormat="1" applyFont="1" applyFill="1" applyBorder="1" applyAlignment="1">
      <alignment horizontal="center"/>
    </xf>
    <xf numFmtId="22" fontId="4" fillId="2" borderId="20" xfId="0" applyNumberFormat="1" applyFont="1" applyFill="1" applyBorder="1" applyAlignment="1">
      <alignment horizontal="center"/>
    </xf>
    <xf numFmtId="22" fontId="4" fillId="2" borderId="21" xfId="0" applyNumberFormat="1" applyFont="1" applyFill="1" applyBorder="1" applyAlignment="1">
      <alignment horizontal="center"/>
    </xf>
    <xf numFmtId="0" fontId="4" fillId="4" borderId="6" xfId="0" applyFont="1" applyFill="1" applyBorder="1" applyAlignment="1">
      <alignment wrapText="1"/>
    </xf>
    <xf numFmtId="0" fontId="4" fillId="4" borderId="7" xfId="0" applyFont="1" applyFill="1" applyBorder="1" applyAlignment="1">
      <alignment wrapText="1"/>
    </xf>
    <xf numFmtId="0" fontId="4" fillId="4" borderId="8" xfId="0" applyFont="1" applyFill="1" applyBorder="1" applyAlignment="1">
      <alignment wrapText="1"/>
    </xf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 applyAlignment="1">
      <alignment wrapText="1"/>
    </xf>
    <xf numFmtId="0" fontId="4" fillId="2" borderId="8" xfId="0" applyFont="1" applyFill="1" applyBorder="1" applyAlignment="1">
      <alignment wrapText="1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</cellXfs>
  <cellStyles count="15">
    <cellStyle name="Currency" xfId="14" builtinId="4"/>
    <cellStyle name="Currency 2" xfId="2" xr:uid="{00000000-0005-0000-0000-000001000000}"/>
    <cellStyle name="Currency 3" xfId="10" xr:uid="{00000000-0005-0000-0000-000002000000}"/>
    <cellStyle name="Currency 4" xfId="12" xr:uid="{00000000-0005-0000-0000-000003000000}"/>
    <cellStyle name="Normal" xfId="0" builtinId="0"/>
    <cellStyle name="Normal 2" xfId="3" xr:uid="{00000000-0005-0000-0000-000005000000}"/>
    <cellStyle name="Normal 3" xfId="4" xr:uid="{00000000-0005-0000-0000-000006000000}"/>
    <cellStyle name="Normal 4" xfId="5" xr:uid="{00000000-0005-0000-0000-000007000000}"/>
    <cellStyle name="Normal 5" xfId="6" xr:uid="{00000000-0005-0000-0000-000008000000}"/>
    <cellStyle name="Normal 5 2" xfId="8" xr:uid="{00000000-0005-0000-0000-000009000000}"/>
    <cellStyle name="Normal 5 3" xfId="13" xr:uid="{00000000-0005-0000-0000-00000A000000}"/>
    <cellStyle name="Normal 6" xfId="7" xr:uid="{00000000-0005-0000-0000-00000B000000}"/>
    <cellStyle name="Normal 7" xfId="1" xr:uid="{00000000-0005-0000-0000-00000C000000}"/>
    <cellStyle name="Normal 8" xfId="9" xr:uid="{00000000-0005-0000-0000-00000D000000}"/>
    <cellStyle name="Normal 9" xfId="11" xr:uid="{00000000-0005-0000-0000-00000E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C0C0C0"/>
      <rgbColor rgb="00000000"/>
      <rgbColor rgb="00FFFFFF"/>
      <rgbColor rgb="00E6E6E6"/>
      <rgbColor rgb="0000FF00"/>
      <rgbColor rgb="000000FF"/>
      <rgbColor rgb="0000FFFF"/>
      <rgbColor rgb="00FF00FF"/>
      <rgbColor rgb="00FFFF00"/>
      <rgbColor rgb="00800080"/>
      <rgbColor rgb="00008000"/>
      <rgbColor rgb="00808000"/>
      <rgbColor rgb="00000080"/>
      <rgbColor rgb="00800000"/>
      <rgbColor rgb="00008080"/>
      <rgbColor rgb="00FFFFFF"/>
      <rgbColor rgb="00000050"/>
      <rgbColor rgb="00FFE0C0"/>
      <rgbColor rgb="00B0B0FF"/>
      <rgbColor rgb="00C890FF"/>
      <rgbColor rgb="00A040FF"/>
      <rgbColor rgb="006000C0"/>
      <rgbColor rgb="00005050"/>
      <rgbColor rgb="000080FF"/>
      <rgbColor rgb="00A0D0FF"/>
      <rgbColor rgb="00B0FFFF"/>
      <rgbColor rgb="0070FFFF"/>
      <rgbColor rgb="00005000"/>
      <rgbColor rgb="00B0FFB0"/>
      <rgbColor rgb="00FFFF90"/>
      <rgbColor rgb="00FFCC00"/>
      <rgbColor rgb="00500000"/>
      <rgbColor rgb="00FFB0B0"/>
      <rgbColor rgb="00FFB870"/>
      <rgbColor rgb="00FF8000"/>
      <rgbColor rgb="00FF6000"/>
      <rgbColor rgb="00500050"/>
      <rgbColor rgb="00FFB0FF"/>
      <rgbColor rgb="00FFA0D0"/>
      <rgbColor rgb="00FF80C0"/>
      <rgbColor rgb="00FF0080"/>
      <rgbColor rgb="00909090"/>
      <rgbColor rgb="00E0B090"/>
      <rgbColor rgb="00B07050"/>
      <rgbColor rgb="00FFFFFF"/>
      <rgbColor rgb="00FFFFFF"/>
      <rgbColor rgb="00FFFFFF"/>
      <rgbColor rgb="00804040"/>
      <rgbColor rgb="00200000"/>
      <rgbColor rgb="00400000"/>
      <rgbColor rgb="00600000"/>
      <rgbColor rgb="00800000"/>
      <rgbColor rgb="009F0000"/>
      <rgbColor rgb="00BF0000"/>
      <rgbColor rgb="00DF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L66"/>
  <sheetViews>
    <sheetView showGridLines="0" tabSelected="1" zoomScaleNormal="100" workbookViewId="0">
      <pane xSplit="2" ySplit="12" topLeftCell="C13" activePane="bottomRight" state="frozen"/>
      <selection pane="topRight" activeCell="C1" sqref="C1"/>
      <selection pane="bottomLeft" activeCell="A13" sqref="A13"/>
      <selection pane="bottomRight" activeCell="C13" sqref="C13"/>
    </sheetView>
  </sheetViews>
  <sheetFormatPr defaultColWidth="8" defaultRowHeight="15.5" x14ac:dyDescent="0.35"/>
  <cols>
    <col min="1" max="1" width="7.53515625" style="2" customWidth="1"/>
    <col min="2" max="2" width="19.23046875" style="2" customWidth="1"/>
    <col min="3" max="3" width="12.23046875" style="2" customWidth="1"/>
    <col min="4" max="4" width="17.23046875" style="2" customWidth="1"/>
    <col min="5" max="5" width="18.4609375" style="2" customWidth="1"/>
    <col min="6" max="6" width="10.84375" style="2" customWidth="1"/>
    <col min="7" max="8" width="11" style="2" customWidth="1"/>
    <col min="9" max="9" width="10" style="2" customWidth="1"/>
    <col min="10" max="10" width="10.84375" style="2" customWidth="1"/>
    <col min="11" max="11" width="9.23046875" style="2" customWidth="1"/>
    <col min="12" max="12" width="9.84375" style="2" customWidth="1"/>
    <col min="13" max="13" width="9.69140625" style="2" customWidth="1"/>
    <col min="14" max="14" width="13.69140625" style="2" customWidth="1"/>
    <col min="15" max="15" width="10.23046875" style="2" customWidth="1"/>
    <col min="16" max="16" width="14.07421875" style="2" customWidth="1"/>
    <col min="17" max="17" width="14.23046875" style="2" customWidth="1"/>
    <col min="18" max="18" width="13.69140625" style="2" customWidth="1"/>
    <col min="19" max="24" width="11.69140625" style="2" customWidth="1"/>
    <col min="25" max="25" width="11.07421875" style="2" customWidth="1"/>
    <col min="26" max="26" width="10.07421875" style="2" customWidth="1"/>
    <col min="27" max="27" width="11.07421875" style="2" customWidth="1"/>
    <col min="28" max="28" width="10.4609375" style="2" customWidth="1"/>
    <col min="29" max="29" width="10.23046875" style="2" customWidth="1"/>
    <col min="30" max="30" width="10" style="2" customWidth="1"/>
    <col min="31" max="31" width="10.23046875" style="2" customWidth="1"/>
    <col min="32" max="32" width="11.07421875" style="2" customWidth="1"/>
    <col min="33" max="33" width="11.4609375" style="2" customWidth="1"/>
    <col min="34" max="34" width="10.4609375" style="2" customWidth="1"/>
    <col min="35" max="35" width="15" style="2" customWidth="1"/>
    <col min="36" max="36" width="7.69140625" style="2" customWidth="1"/>
    <col min="37" max="37" width="8.4609375" style="2" customWidth="1"/>
    <col min="38" max="38" width="8.69140625" style="2" customWidth="1"/>
    <col min="39" max="39" width="9.69140625" style="2" customWidth="1"/>
    <col min="40" max="40" width="9.07421875" style="2" customWidth="1"/>
    <col min="41" max="41" width="8.69140625" style="2" customWidth="1"/>
    <col min="42" max="42" width="7.69140625" style="2" customWidth="1"/>
    <col min="43" max="43" width="10.69140625" style="2" customWidth="1"/>
    <col min="44" max="44" width="8.84375" style="2" customWidth="1"/>
    <col min="45" max="45" width="16" style="2" customWidth="1"/>
    <col min="46" max="46" width="11.23046875" style="2" customWidth="1"/>
    <col min="47" max="47" width="12.07421875" style="2" customWidth="1"/>
    <col min="48" max="48" width="9.69140625" style="2" customWidth="1"/>
    <col min="49" max="49" width="8.4609375" style="2" customWidth="1"/>
    <col min="50" max="50" width="9" style="2" customWidth="1"/>
    <col min="51" max="51" width="7.69140625" style="2" customWidth="1"/>
    <col min="52" max="52" width="10.69140625" style="2" customWidth="1"/>
    <col min="53" max="53" width="10.53515625" style="2" customWidth="1"/>
    <col min="54" max="54" width="9" style="2" customWidth="1"/>
    <col min="55" max="56" width="8.84375" style="2" customWidth="1"/>
    <col min="57" max="57" width="9.69140625" style="2" customWidth="1"/>
    <col min="58" max="58" width="7.69140625" style="2" customWidth="1"/>
    <col min="59" max="59" width="9.4609375" style="2" customWidth="1"/>
    <col min="60" max="62" width="7.69140625" style="2" customWidth="1"/>
    <col min="63" max="63" width="11.84375" style="2" customWidth="1"/>
    <col min="64" max="64" width="5" style="2" customWidth="1"/>
    <col min="65" max="220" width="7.69140625" style="2" customWidth="1"/>
  </cols>
  <sheetData>
    <row r="2" spans="1:220" x14ac:dyDescent="0.35">
      <c r="A2" s="18" t="s">
        <v>212</v>
      </c>
      <c r="G2" s="115"/>
      <c r="H2" s="116"/>
      <c r="I2" s="116"/>
      <c r="J2" s="116"/>
      <c r="K2" s="116"/>
      <c r="L2" s="116"/>
      <c r="M2" s="116"/>
      <c r="N2" s="116"/>
      <c r="O2" s="117"/>
      <c r="P2" s="115"/>
      <c r="Q2" s="116"/>
      <c r="R2" s="116"/>
      <c r="S2" s="116"/>
      <c r="T2" s="116"/>
      <c r="U2" s="116"/>
      <c r="V2" s="116"/>
      <c r="W2" s="116"/>
      <c r="X2" s="116"/>
      <c r="Y2" s="117"/>
      <c r="Z2" s="115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116"/>
      <c r="AO2" s="116"/>
      <c r="AP2" s="116"/>
      <c r="AQ2" s="116"/>
      <c r="AR2" s="116"/>
      <c r="AS2" s="116"/>
      <c r="AT2" s="116"/>
      <c r="AU2" s="116"/>
      <c r="AV2" s="116"/>
      <c r="AW2" s="117"/>
      <c r="AX2" s="115"/>
      <c r="AY2" s="116"/>
      <c r="AZ2" s="116"/>
      <c r="BA2" s="116"/>
      <c r="BB2" s="116"/>
      <c r="BC2" s="116"/>
      <c r="BD2" s="116"/>
      <c r="BE2" s="116"/>
      <c r="BF2" s="116"/>
      <c r="BG2" s="116"/>
      <c r="BH2" s="116"/>
      <c r="BI2" s="116"/>
      <c r="BJ2" s="116"/>
      <c r="BK2" s="117"/>
    </row>
    <row r="3" spans="1:220" x14ac:dyDescent="0.35">
      <c r="B3" s="16"/>
      <c r="C3" s="17"/>
      <c r="D3" s="18"/>
      <c r="E3" s="16"/>
      <c r="F3" s="16"/>
      <c r="G3" s="74"/>
      <c r="H3" s="52"/>
      <c r="I3" s="38"/>
      <c r="J3" s="38"/>
      <c r="K3" s="38"/>
      <c r="L3" s="38"/>
      <c r="M3" s="38"/>
      <c r="N3" s="38"/>
      <c r="O3" s="50"/>
      <c r="P3" s="118" t="s">
        <v>156</v>
      </c>
      <c r="Q3" s="119"/>
      <c r="R3" s="119"/>
      <c r="S3" s="119"/>
      <c r="T3" s="120"/>
      <c r="U3" s="121" t="s">
        <v>157</v>
      </c>
      <c r="V3" s="122"/>
      <c r="W3" s="122"/>
      <c r="X3" s="122"/>
      <c r="Y3" s="123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75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50"/>
      <c r="AX3" s="53"/>
      <c r="AY3" s="38"/>
      <c r="AZ3" s="38"/>
      <c r="BA3" s="38"/>
      <c r="BB3" s="38"/>
      <c r="BC3" s="38"/>
      <c r="BD3" s="38"/>
      <c r="BE3" s="38"/>
      <c r="BF3" s="38"/>
      <c r="BG3" s="76" t="s">
        <v>1</v>
      </c>
      <c r="BH3" s="77"/>
      <c r="BI3" s="77"/>
      <c r="BJ3" s="77"/>
      <c r="BK3" s="78"/>
    </row>
    <row r="4" spans="1:220" x14ac:dyDescent="0.35">
      <c r="A4" s="86"/>
      <c r="G4" s="56"/>
      <c r="H4" s="54"/>
      <c r="I4" s="54"/>
      <c r="J4" s="54"/>
      <c r="K4" s="54"/>
      <c r="L4" s="54"/>
      <c r="M4" s="54"/>
      <c r="N4" s="54"/>
      <c r="O4" s="50"/>
      <c r="P4" s="53"/>
      <c r="Q4" s="54"/>
      <c r="R4" s="54"/>
      <c r="S4" s="55"/>
      <c r="T4" s="70"/>
      <c r="U4" s="38"/>
      <c r="V4" s="54"/>
      <c r="W4" s="54"/>
      <c r="X4" s="55"/>
      <c r="Y4" s="69"/>
      <c r="Z4" s="79"/>
      <c r="AA4" s="38"/>
      <c r="AB4" s="54"/>
      <c r="AC4" s="54"/>
      <c r="AD4" s="54"/>
      <c r="AE4" s="54"/>
      <c r="AF4" s="54"/>
      <c r="AG4" s="54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54"/>
      <c r="AT4" s="54"/>
      <c r="AU4" s="38"/>
      <c r="AV4" s="38"/>
      <c r="AW4" s="50"/>
      <c r="AX4" s="49"/>
      <c r="AY4" s="37"/>
      <c r="AZ4" s="57"/>
      <c r="BA4" s="49"/>
      <c r="BB4" s="49"/>
      <c r="BC4" s="49"/>
      <c r="BD4" s="37"/>
      <c r="BE4" s="37"/>
      <c r="BF4" s="37"/>
      <c r="BG4" s="56"/>
      <c r="BH4" s="54"/>
      <c r="BI4" s="54"/>
      <c r="BJ4" s="54"/>
      <c r="BK4" s="51"/>
      <c r="BL4" s="73"/>
    </row>
    <row r="5" spans="1:220" x14ac:dyDescent="0.35">
      <c r="A5" s="105">
        <v>46086</v>
      </c>
      <c r="B5" s="21"/>
      <c r="C5" s="21"/>
      <c r="D5" s="21"/>
      <c r="E5" s="21"/>
      <c r="F5" s="21"/>
      <c r="G5" s="33"/>
      <c r="H5" s="34"/>
      <c r="I5" s="34"/>
      <c r="J5" s="34"/>
      <c r="K5" s="34"/>
      <c r="L5" s="34"/>
      <c r="M5" s="34"/>
      <c r="N5" s="34"/>
      <c r="O5" s="35"/>
      <c r="P5" s="33"/>
      <c r="Q5" s="34"/>
      <c r="R5" s="34"/>
      <c r="S5" s="34"/>
      <c r="T5" s="35"/>
      <c r="U5" s="34"/>
      <c r="V5" s="34"/>
      <c r="W5" s="34"/>
      <c r="X5" s="34"/>
      <c r="Y5" s="35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97"/>
      <c r="AP5" s="34"/>
      <c r="AQ5" s="80"/>
      <c r="AR5" s="80"/>
      <c r="AS5" s="80"/>
      <c r="AT5" s="34"/>
      <c r="AU5" s="34"/>
      <c r="AV5" s="34"/>
      <c r="AW5" s="35"/>
      <c r="AX5" s="36"/>
      <c r="AY5" s="36"/>
      <c r="AZ5" s="36"/>
      <c r="BA5" s="36"/>
      <c r="BB5" s="36"/>
      <c r="BC5" s="36"/>
      <c r="BD5" s="36"/>
      <c r="BE5" s="96"/>
      <c r="BF5" s="36"/>
      <c r="BG5" s="33"/>
      <c r="BH5" s="34"/>
      <c r="BI5" s="34"/>
      <c r="BJ5" s="34"/>
      <c r="BK5" s="35"/>
      <c r="BL5" s="90"/>
    </row>
    <row r="6" spans="1:220" ht="15.65" customHeight="1" x14ac:dyDescent="0.35">
      <c r="A6" s="109" t="s">
        <v>67</v>
      </c>
      <c r="B6" s="109" t="s">
        <v>195</v>
      </c>
      <c r="C6" s="112" t="s">
        <v>196</v>
      </c>
      <c r="D6" s="112" t="s">
        <v>20</v>
      </c>
      <c r="E6" s="112" t="s">
        <v>198</v>
      </c>
      <c r="F6" s="112" t="s">
        <v>197</v>
      </c>
      <c r="G6" s="112" t="s">
        <v>199</v>
      </c>
      <c r="H6" s="112" t="s">
        <v>200</v>
      </c>
      <c r="I6" s="109" t="s">
        <v>66</v>
      </c>
      <c r="J6" s="112" t="s">
        <v>201</v>
      </c>
      <c r="K6" s="112" t="s">
        <v>202</v>
      </c>
      <c r="L6" s="112" t="s">
        <v>203</v>
      </c>
      <c r="M6" s="112" t="s">
        <v>204</v>
      </c>
      <c r="N6" s="112" t="s">
        <v>86</v>
      </c>
      <c r="O6" s="112" t="s">
        <v>205</v>
      </c>
      <c r="P6" s="124" t="s">
        <v>87</v>
      </c>
      <c r="Q6" s="124" t="s">
        <v>150</v>
      </c>
      <c r="R6" s="124" t="s">
        <v>151</v>
      </c>
      <c r="S6" s="127" t="s">
        <v>206</v>
      </c>
      <c r="T6" s="127" t="s">
        <v>207</v>
      </c>
      <c r="U6" s="106" t="s">
        <v>152</v>
      </c>
      <c r="V6" s="106" t="s">
        <v>153</v>
      </c>
      <c r="W6" s="106" t="s">
        <v>154</v>
      </c>
      <c r="X6" s="127" t="s">
        <v>206</v>
      </c>
      <c r="Y6" s="127" t="s">
        <v>207</v>
      </c>
      <c r="Z6" s="130" t="s">
        <v>208</v>
      </c>
      <c r="AA6" s="109" t="s">
        <v>46</v>
      </c>
      <c r="AB6" s="28" t="s">
        <v>2</v>
      </c>
      <c r="AC6" s="28"/>
      <c r="AD6" s="29"/>
      <c r="AE6" s="27" t="s">
        <v>58</v>
      </c>
      <c r="AF6" s="27" t="s">
        <v>16</v>
      </c>
      <c r="AG6" s="27"/>
      <c r="AH6" s="27" t="s">
        <v>25</v>
      </c>
      <c r="AI6" s="27" t="s">
        <v>76</v>
      </c>
      <c r="AJ6" s="27"/>
      <c r="AK6" s="27" t="s">
        <v>33</v>
      </c>
      <c r="AL6" s="27" t="s">
        <v>33</v>
      </c>
      <c r="AM6" s="27"/>
      <c r="AN6" s="27"/>
      <c r="AO6" s="27"/>
      <c r="AP6" s="27"/>
      <c r="AQ6" s="27"/>
      <c r="AR6" s="27"/>
      <c r="AS6" s="40" t="s">
        <v>144</v>
      </c>
      <c r="AT6" s="27" t="s">
        <v>32</v>
      </c>
      <c r="AU6" s="27" t="s">
        <v>34</v>
      </c>
      <c r="AV6" s="27"/>
      <c r="AW6" s="27" t="s">
        <v>10</v>
      </c>
      <c r="AX6" s="27" t="s">
        <v>19</v>
      </c>
      <c r="AY6" s="27" t="s">
        <v>55</v>
      </c>
      <c r="AZ6" s="27"/>
      <c r="BA6" s="27" t="s">
        <v>18</v>
      </c>
      <c r="BB6" s="27"/>
      <c r="BC6" s="27" t="s">
        <v>21</v>
      </c>
      <c r="BD6" s="27" t="s">
        <v>21</v>
      </c>
      <c r="BE6" s="27"/>
      <c r="BF6" s="26"/>
      <c r="BG6" s="27"/>
      <c r="BH6" s="27"/>
      <c r="BI6" s="27"/>
      <c r="BJ6" s="27"/>
      <c r="BK6" s="27"/>
      <c r="BL6" s="75"/>
    </row>
    <row r="7" spans="1:220" x14ac:dyDescent="0.35">
      <c r="A7" s="110"/>
      <c r="B7" s="110"/>
      <c r="C7" s="113"/>
      <c r="D7" s="113"/>
      <c r="E7" s="113"/>
      <c r="F7" s="113"/>
      <c r="G7" s="113"/>
      <c r="H7" s="113"/>
      <c r="I7" s="110"/>
      <c r="J7" s="113"/>
      <c r="K7" s="113"/>
      <c r="L7" s="113"/>
      <c r="M7" s="113"/>
      <c r="N7" s="113"/>
      <c r="O7" s="113"/>
      <c r="P7" s="125"/>
      <c r="Q7" s="125"/>
      <c r="R7" s="125"/>
      <c r="S7" s="128"/>
      <c r="T7" s="128"/>
      <c r="U7" s="107"/>
      <c r="V7" s="107"/>
      <c r="W7" s="107"/>
      <c r="X7" s="128"/>
      <c r="Y7" s="128"/>
      <c r="Z7" s="131"/>
      <c r="AA7" s="110"/>
      <c r="AB7" s="109" t="s">
        <v>72</v>
      </c>
      <c r="AC7" s="112" t="s">
        <v>209</v>
      </c>
      <c r="AD7" s="109" t="s">
        <v>15</v>
      </c>
      <c r="AE7" s="31" t="s">
        <v>70</v>
      </c>
      <c r="AF7" s="31" t="s">
        <v>9</v>
      </c>
      <c r="AG7" s="31" t="s">
        <v>24</v>
      </c>
      <c r="AH7" s="31" t="s">
        <v>74</v>
      </c>
      <c r="AI7" s="31" t="s">
        <v>64</v>
      </c>
      <c r="AJ7" s="31"/>
      <c r="AK7" s="31" t="s">
        <v>39</v>
      </c>
      <c r="AL7" s="31" t="s">
        <v>39</v>
      </c>
      <c r="AM7" s="31" t="s">
        <v>79</v>
      </c>
      <c r="AN7" s="31" t="s">
        <v>79</v>
      </c>
      <c r="AO7" s="31" t="s">
        <v>68</v>
      </c>
      <c r="AP7" s="31" t="s">
        <v>49</v>
      </c>
      <c r="AQ7" s="31" t="s">
        <v>186</v>
      </c>
      <c r="AR7" s="31" t="s">
        <v>34</v>
      </c>
      <c r="AS7" s="41" t="s">
        <v>146</v>
      </c>
      <c r="AT7" s="31" t="s">
        <v>35</v>
      </c>
      <c r="AU7" s="31" t="s">
        <v>62</v>
      </c>
      <c r="AV7" s="31" t="s">
        <v>27</v>
      </c>
      <c r="AW7" s="31" t="s">
        <v>60</v>
      </c>
      <c r="AX7" s="31" t="s">
        <v>11</v>
      </c>
      <c r="AY7" s="31" t="s">
        <v>18</v>
      </c>
      <c r="AZ7" s="31" t="s">
        <v>61</v>
      </c>
      <c r="BA7" s="31" t="s">
        <v>26</v>
      </c>
      <c r="BB7" s="31" t="s">
        <v>18</v>
      </c>
      <c r="BC7" s="31" t="s">
        <v>22</v>
      </c>
      <c r="BD7" s="31" t="s">
        <v>41</v>
      </c>
      <c r="BE7" s="31" t="s">
        <v>3</v>
      </c>
      <c r="BF7" s="30" t="s">
        <v>18</v>
      </c>
      <c r="BG7" s="31"/>
      <c r="BH7" s="31"/>
      <c r="BI7" s="31"/>
      <c r="BJ7" s="31"/>
      <c r="BK7" s="31" t="s">
        <v>56</v>
      </c>
      <c r="BL7" s="75"/>
    </row>
    <row r="8" spans="1:220" ht="15" customHeight="1" x14ac:dyDescent="0.35">
      <c r="A8" s="111"/>
      <c r="B8" s="111"/>
      <c r="C8" s="114"/>
      <c r="D8" s="114"/>
      <c r="E8" s="114"/>
      <c r="F8" s="114"/>
      <c r="G8" s="114"/>
      <c r="H8" s="114"/>
      <c r="I8" s="111"/>
      <c r="J8" s="114"/>
      <c r="K8" s="114"/>
      <c r="L8" s="114"/>
      <c r="M8" s="114"/>
      <c r="N8" s="114"/>
      <c r="O8" s="114"/>
      <c r="P8" s="126"/>
      <c r="Q8" s="126"/>
      <c r="R8" s="126"/>
      <c r="S8" s="129"/>
      <c r="T8" s="129"/>
      <c r="U8" s="108"/>
      <c r="V8" s="108"/>
      <c r="W8" s="108"/>
      <c r="X8" s="129"/>
      <c r="Y8" s="129"/>
      <c r="Z8" s="132"/>
      <c r="AA8" s="111"/>
      <c r="AB8" s="111"/>
      <c r="AC8" s="114"/>
      <c r="AD8" s="111"/>
      <c r="AE8" s="32" t="s">
        <v>83</v>
      </c>
      <c r="AF8" s="32" t="s">
        <v>73</v>
      </c>
      <c r="AG8" s="32" t="s">
        <v>73</v>
      </c>
      <c r="AH8" s="32" t="s">
        <v>73</v>
      </c>
      <c r="AI8" s="32" t="s">
        <v>75</v>
      </c>
      <c r="AJ8" s="32" t="s">
        <v>80</v>
      </c>
      <c r="AK8" s="32" t="s">
        <v>71</v>
      </c>
      <c r="AL8" s="32" t="s">
        <v>65</v>
      </c>
      <c r="AM8" s="32" t="s">
        <v>69</v>
      </c>
      <c r="AN8" s="32" t="s">
        <v>36</v>
      </c>
      <c r="AO8" s="32" t="s">
        <v>4</v>
      </c>
      <c r="AP8" s="32" t="s">
        <v>29</v>
      </c>
      <c r="AQ8" s="32" t="s">
        <v>23</v>
      </c>
      <c r="AR8" s="32" t="s">
        <v>23</v>
      </c>
      <c r="AS8" s="42" t="s">
        <v>145</v>
      </c>
      <c r="AT8" s="32" t="s">
        <v>14</v>
      </c>
      <c r="AU8" s="67" t="s">
        <v>185</v>
      </c>
      <c r="AV8" s="32" t="s">
        <v>28</v>
      </c>
      <c r="AW8" s="32" t="s">
        <v>28</v>
      </c>
      <c r="AX8" s="32" t="s">
        <v>214</v>
      </c>
      <c r="AY8" s="32" t="s">
        <v>37</v>
      </c>
      <c r="AZ8" s="32" t="s">
        <v>12</v>
      </c>
      <c r="BA8" s="32" t="s">
        <v>78</v>
      </c>
      <c r="BB8" s="32" t="s">
        <v>31</v>
      </c>
      <c r="BC8" s="32" t="s">
        <v>63</v>
      </c>
      <c r="BD8" s="32" t="s">
        <v>30</v>
      </c>
      <c r="BE8" s="32" t="s">
        <v>215</v>
      </c>
      <c r="BF8" s="30" t="s">
        <v>105</v>
      </c>
      <c r="BG8" s="31" t="s">
        <v>8</v>
      </c>
      <c r="BH8" s="31" t="s">
        <v>7</v>
      </c>
      <c r="BI8" s="31" t="s">
        <v>6</v>
      </c>
      <c r="BJ8" s="31" t="s">
        <v>5</v>
      </c>
      <c r="BK8" s="31" t="s">
        <v>82</v>
      </c>
      <c r="BL8" s="75"/>
    </row>
    <row r="9" spans="1:220" x14ac:dyDescent="0.35">
      <c r="A9" s="12"/>
      <c r="B9" s="14"/>
      <c r="C9" s="8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1"/>
      <c r="BG9" s="15"/>
      <c r="BH9" s="15"/>
      <c r="BI9" s="15"/>
      <c r="BJ9" s="15"/>
      <c r="BK9" s="15"/>
      <c r="BL9" s="89"/>
    </row>
    <row r="10" spans="1:220" ht="15.65" customHeight="1" x14ac:dyDescent="0.35">
      <c r="A10" s="13"/>
      <c r="B10" s="43" t="s">
        <v>53</v>
      </c>
      <c r="C10" s="43"/>
      <c r="D10" s="43"/>
      <c r="E10" s="43"/>
      <c r="F10" s="43"/>
      <c r="G10" s="44">
        <f t="shared" ref="G10:N10" si="0">SUM(G13:G41)</f>
        <v>28312460.109999999</v>
      </c>
      <c r="H10" s="44">
        <f t="shared" si="0"/>
        <v>28797953</v>
      </c>
      <c r="I10" s="44">
        <f t="shared" si="0"/>
        <v>2369322.8499999987</v>
      </c>
      <c r="J10" s="44">
        <f t="shared" si="0"/>
        <v>20245587.120000001</v>
      </c>
      <c r="K10" s="44">
        <f t="shared" si="0"/>
        <v>793979.1</v>
      </c>
      <c r="L10" s="44">
        <f t="shared" si="0"/>
        <v>4373046.21</v>
      </c>
      <c r="M10" s="44">
        <f t="shared" si="0"/>
        <v>1240946.5099999998</v>
      </c>
      <c r="N10" s="44">
        <f t="shared" si="0"/>
        <v>29816877.640000004</v>
      </c>
      <c r="O10" s="48" t="s">
        <v>51</v>
      </c>
      <c r="P10" s="44">
        <f>SUM(P13:P41)</f>
        <v>790726.42999999959</v>
      </c>
      <c r="Q10" s="44">
        <f>SUM(Q13:Q41)</f>
        <v>2760974.86</v>
      </c>
      <c r="R10" s="44">
        <f>SUM(R13:R41)</f>
        <v>2997225.53</v>
      </c>
      <c r="S10" s="48" t="s">
        <v>51</v>
      </c>
      <c r="T10" s="44">
        <f>SUM(T13:T41)</f>
        <v>316434.66000000003</v>
      </c>
      <c r="U10" s="44">
        <f>SUM(U13:U41)</f>
        <v>2344507.41</v>
      </c>
      <c r="V10" s="44">
        <f>SUM(V13:V41)</f>
        <v>10940938.249999998</v>
      </c>
      <c r="W10" s="44">
        <f>SUM(W13:W41)</f>
        <v>10865917.969999999</v>
      </c>
      <c r="X10" s="48" t="s">
        <v>51</v>
      </c>
      <c r="Y10" s="44">
        <f t="shared" ref="Y10:AN10" si="1">SUM(Y13:Y41)</f>
        <v>1220380.8100000003</v>
      </c>
      <c r="Z10" s="44">
        <f t="shared" si="1"/>
        <v>14879032.18</v>
      </c>
      <c r="AA10" s="44">
        <f t="shared" si="1"/>
        <v>12062.269999999999</v>
      </c>
      <c r="AB10" s="44">
        <f t="shared" si="1"/>
        <v>236415.02</v>
      </c>
      <c r="AC10" s="44">
        <f t="shared" si="1"/>
        <v>11944.52</v>
      </c>
      <c r="AD10" s="44">
        <f t="shared" si="1"/>
        <v>31601.89</v>
      </c>
      <c r="AE10" s="44">
        <f t="shared" si="1"/>
        <v>21922.559999999998</v>
      </c>
      <c r="AF10" s="44">
        <f t="shared" si="1"/>
        <v>125516.11</v>
      </c>
      <c r="AG10" s="44">
        <f t="shared" si="1"/>
        <v>38203.71</v>
      </c>
      <c r="AH10" s="44">
        <f t="shared" si="1"/>
        <v>66898.880000000005</v>
      </c>
      <c r="AI10" s="44">
        <f t="shared" si="1"/>
        <v>35989.730000000003</v>
      </c>
      <c r="AJ10" s="44">
        <f t="shared" si="1"/>
        <v>9532.41</v>
      </c>
      <c r="AK10" s="44">
        <f t="shared" si="1"/>
        <v>3999.44</v>
      </c>
      <c r="AL10" s="44">
        <f t="shared" si="1"/>
        <v>9462.09</v>
      </c>
      <c r="AM10" s="44">
        <f t="shared" si="1"/>
        <v>51893.270000000004</v>
      </c>
      <c r="AN10" s="44">
        <f t="shared" si="1"/>
        <v>702692.49</v>
      </c>
      <c r="AO10" s="48" t="s">
        <v>51</v>
      </c>
      <c r="AP10" s="44">
        <f t="shared" ref="AP10:BK10" si="2">SUM(AP13:AP41)</f>
        <v>0</v>
      </c>
      <c r="AQ10" s="44">
        <f t="shared" si="2"/>
        <v>1631945.6300000001</v>
      </c>
      <c r="AR10" s="44">
        <f t="shared" si="2"/>
        <v>2526.0699999999997</v>
      </c>
      <c r="AS10" s="44">
        <f t="shared" si="2"/>
        <v>105693.15</v>
      </c>
      <c r="AT10" s="44">
        <f t="shared" si="2"/>
        <v>500335.01</v>
      </c>
      <c r="AU10" s="44">
        <f t="shared" si="2"/>
        <v>0</v>
      </c>
      <c r="AV10" s="45">
        <f t="shared" si="2"/>
        <v>0</v>
      </c>
      <c r="AW10" s="45">
        <f t="shared" si="2"/>
        <v>0</v>
      </c>
      <c r="AX10" s="45">
        <f t="shared" si="2"/>
        <v>558</v>
      </c>
      <c r="AY10" s="45">
        <f t="shared" si="2"/>
        <v>174</v>
      </c>
      <c r="AZ10" s="45">
        <f t="shared" si="2"/>
        <v>-28</v>
      </c>
      <c r="BA10" s="45">
        <f t="shared" si="2"/>
        <v>-8</v>
      </c>
      <c r="BB10" s="45">
        <f t="shared" si="2"/>
        <v>-74</v>
      </c>
      <c r="BC10" s="45">
        <f t="shared" si="2"/>
        <v>-158</v>
      </c>
      <c r="BD10" s="45">
        <f t="shared" si="2"/>
        <v>0</v>
      </c>
      <c r="BE10" s="45">
        <f t="shared" si="2"/>
        <v>466</v>
      </c>
      <c r="BF10" s="45">
        <f t="shared" si="2"/>
        <v>17</v>
      </c>
      <c r="BG10" s="45">
        <f t="shared" si="2"/>
        <v>37</v>
      </c>
      <c r="BH10" s="45">
        <f t="shared" si="2"/>
        <v>5</v>
      </c>
      <c r="BI10" s="45">
        <f t="shared" si="2"/>
        <v>70</v>
      </c>
      <c r="BJ10" s="45">
        <f t="shared" si="2"/>
        <v>26</v>
      </c>
      <c r="BK10" s="45">
        <f t="shared" si="2"/>
        <v>10</v>
      </c>
      <c r="BL10" s="75"/>
    </row>
    <row r="11" spans="1:220" x14ac:dyDescent="0.35">
      <c r="A11" s="13"/>
      <c r="B11" s="43" t="s">
        <v>52</v>
      </c>
      <c r="C11" s="43"/>
      <c r="D11" s="43"/>
      <c r="E11" s="43"/>
      <c r="F11" s="43"/>
      <c r="G11" s="44">
        <f t="shared" ref="G11:AN11" si="3">AVERAGE(G13:G41)</f>
        <v>976291.72793103452</v>
      </c>
      <c r="H11" s="44">
        <f t="shared" si="3"/>
        <v>1028498.3214285715</v>
      </c>
      <c r="I11" s="44">
        <f t="shared" si="3"/>
        <v>84618.673214285664</v>
      </c>
      <c r="J11" s="44">
        <f t="shared" si="3"/>
        <v>723056.68285714288</v>
      </c>
      <c r="K11" s="44">
        <f t="shared" si="3"/>
        <v>28356.396428571428</v>
      </c>
      <c r="L11" s="44">
        <f t="shared" si="3"/>
        <v>156180.2217857143</v>
      </c>
      <c r="M11" s="44">
        <f t="shared" si="3"/>
        <v>44319.518214285708</v>
      </c>
      <c r="N11" s="44">
        <f t="shared" si="3"/>
        <v>1028168.1944827588</v>
      </c>
      <c r="O11" s="46">
        <f t="shared" si="3"/>
        <v>2.3879310344827585</v>
      </c>
      <c r="P11" s="44">
        <f t="shared" si="3"/>
        <v>131787.73833333325</v>
      </c>
      <c r="Q11" s="44">
        <f t="shared" si="3"/>
        <v>460162.47666666663</v>
      </c>
      <c r="R11" s="44">
        <f t="shared" si="3"/>
        <v>499537.58833333332</v>
      </c>
      <c r="S11" s="47">
        <f t="shared" si="3"/>
        <v>7.2312193712820369E-2</v>
      </c>
      <c r="T11" s="44">
        <f t="shared" si="3"/>
        <v>52739.110000000008</v>
      </c>
      <c r="U11" s="44">
        <f t="shared" si="3"/>
        <v>106568.51863636365</v>
      </c>
      <c r="V11" s="44">
        <f t="shared" si="3"/>
        <v>497315.37499999994</v>
      </c>
      <c r="W11" s="44">
        <f t="shared" si="3"/>
        <v>493905.36227272724</v>
      </c>
      <c r="X11" s="47">
        <f t="shared" si="3"/>
        <v>5.6229061952635752E-2</v>
      </c>
      <c r="Y11" s="44">
        <f t="shared" si="3"/>
        <v>55471.85500000001</v>
      </c>
      <c r="Z11" s="44">
        <f t="shared" si="3"/>
        <v>531394.00642857142</v>
      </c>
      <c r="AA11" s="44">
        <f t="shared" si="3"/>
        <v>430.79535714285709</v>
      </c>
      <c r="AB11" s="44">
        <f t="shared" si="3"/>
        <v>8443.3935714285708</v>
      </c>
      <c r="AC11" s="44">
        <f t="shared" si="3"/>
        <v>426.59000000000003</v>
      </c>
      <c r="AD11" s="44">
        <f t="shared" si="3"/>
        <v>1128.6389285714286</v>
      </c>
      <c r="AE11" s="44">
        <f t="shared" si="3"/>
        <v>782.94857142857131</v>
      </c>
      <c r="AF11" s="44">
        <f t="shared" si="3"/>
        <v>4482.7182142857146</v>
      </c>
      <c r="AG11" s="44">
        <f t="shared" si="3"/>
        <v>1364.4182142857142</v>
      </c>
      <c r="AH11" s="44">
        <f t="shared" si="3"/>
        <v>2389.2457142857143</v>
      </c>
      <c r="AI11" s="44">
        <f t="shared" si="3"/>
        <v>1285.3475000000001</v>
      </c>
      <c r="AJ11" s="44">
        <f t="shared" si="3"/>
        <v>340.4432142857143</v>
      </c>
      <c r="AK11" s="44">
        <f t="shared" si="3"/>
        <v>142.83714285714285</v>
      </c>
      <c r="AL11" s="44">
        <f t="shared" si="3"/>
        <v>337.9317857142857</v>
      </c>
      <c r="AM11" s="44">
        <f t="shared" si="3"/>
        <v>1853.3310714285715</v>
      </c>
      <c r="AN11" s="44">
        <f t="shared" si="3"/>
        <v>24230.775517241378</v>
      </c>
      <c r="AO11" s="85">
        <f>AM10/AN10</f>
        <v>7.3849188284337577E-2</v>
      </c>
      <c r="AP11" s="44">
        <f t="shared" ref="AP11:BK11" si="4">AVERAGE(AP13:AP41)</f>
        <v>0</v>
      </c>
      <c r="AQ11" s="44">
        <f t="shared" si="4"/>
        <v>56273.987241379313</v>
      </c>
      <c r="AR11" s="44">
        <f t="shared" si="4"/>
        <v>90.216785714285706</v>
      </c>
      <c r="AS11" s="44">
        <f t="shared" si="4"/>
        <v>3774.7553571428571</v>
      </c>
      <c r="AT11" s="44">
        <f t="shared" si="4"/>
        <v>17869.107500000002</v>
      </c>
      <c r="AU11" s="44">
        <f t="shared" si="4"/>
        <v>0</v>
      </c>
      <c r="AV11" s="45">
        <f t="shared" si="4"/>
        <v>0</v>
      </c>
      <c r="AW11" s="45">
        <f t="shared" si="4"/>
        <v>0</v>
      </c>
      <c r="AX11" s="45">
        <f t="shared" si="4"/>
        <v>19.928571428571427</v>
      </c>
      <c r="AY11" s="45">
        <f t="shared" si="4"/>
        <v>6.2142857142857144</v>
      </c>
      <c r="AZ11" s="45">
        <f t="shared" si="4"/>
        <v>-1</v>
      </c>
      <c r="BA11" s="45">
        <f t="shared" si="4"/>
        <v>-0.2857142857142857</v>
      </c>
      <c r="BB11" s="45">
        <f t="shared" si="4"/>
        <v>-2.6428571428571428</v>
      </c>
      <c r="BC11" s="45">
        <f t="shared" si="4"/>
        <v>-5.6428571428571432</v>
      </c>
      <c r="BD11" s="45">
        <f t="shared" si="4"/>
        <v>0</v>
      </c>
      <c r="BE11" s="45">
        <f t="shared" si="4"/>
        <v>16.068965517241381</v>
      </c>
      <c r="BF11" s="45">
        <f t="shared" si="4"/>
        <v>0.6071428571428571</v>
      </c>
      <c r="BG11" s="45">
        <f t="shared" si="4"/>
        <v>1.3214285714285714</v>
      </c>
      <c r="BH11" s="45">
        <f t="shared" si="4"/>
        <v>0.17857142857142858</v>
      </c>
      <c r="BI11" s="45">
        <f t="shared" si="4"/>
        <v>2.5</v>
      </c>
      <c r="BJ11" s="45">
        <f t="shared" si="4"/>
        <v>0.9285714285714286</v>
      </c>
      <c r="BK11" s="45">
        <f t="shared" si="4"/>
        <v>0.35714285714285715</v>
      </c>
      <c r="BL11" s="75"/>
    </row>
    <row r="12" spans="1:220" ht="15" customHeight="1" x14ac:dyDescent="0.35">
      <c r="A12" s="1" t="s">
        <v>0</v>
      </c>
      <c r="B12" s="1">
        <f>COUNTA(B13:B41)</f>
        <v>29</v>
      </c>
      <c r="C12" s="4" t="s">
        <v>0</v>
      </c>
      <c r="D12" s="1" t="s">
        <v>0</v>
      </c>
      <c r="E12" s="1"/>
      <c r="F12" s="1"/>
      <c r="G12" s="3"/>
      <c r="H12" s="3"/>
      <c r="I12" s="3"/>
      <c r="J12" s="3"/>
      <c r="K12" s="3"/>
      <c r="L12" s="3"/>
      <c r="M12" s="3"/>
      <c r="N12" s="3"/>
      <c r="O12" s="5"/>
      <c r="P12" s="5"/>
      <c r="Q12" s="5"/>
      <c r="R12" s="6"/>
      <c r="S12" s="6"/>
      <c r="T12" s="68"/>
      <c r="U12" s="68"/>
      <c r="V12" s="68"/>
      <c r="W12" s="68"/>
      <c r="X12" s="68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7"/>
      <c r="AN12" s="3"/>
      <c r="AO12" s="7" t="s">
        <v>0</v>
      </c>
      <c r="AP12" s="3"/>
      <c r="AQ12" s="3"/>
      <c r="AR12" s="3"/>
      <c r="AS12" s="3"/>
      <c r="AT12" s="3"/>
      <c r="AU12" s="3"/>
      <c r="AV12" s="3"/>
      <c r="AW12" s="3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9"/>
    </row>
    <row r="13" spans="1:220" s="63" customFormat="1" x14ac:dyDescent="0.35">
      <c r="A13" s="59">
        <v>2</v>
      </c>
      <c r="B13" s="60" t="s">
        <v>217</v>
      </c>
      <c r="C13" s="60" t="s">
        <v>162</v>
      </c>
      <c r="D13" s="39" t="s">
        <v>106</v>
      </c>
      <c r="E13" s="39"/>
      <c r="F13" s="25" t="s">
        <v>84</v>
      </c>
      <c r="G13" s="91">
        <v>3301439</v>
      </c>
      <c r="H13" s="91">
        <v>3301439</v>
      </c>
      <c r="I13" s="91">
        <v>490003</v>
      </c>
      <c r="J13" s="91">
        <v>2712233</v>
      </c>
      <c r="K13" s="92">
        <v>0</v>
      </c>
      <c r="L13" s="92">
        <v>12160</v>
      </c>
      <c r="M13" s="92">
        <v>15271</v>
      </c>
      <c r="N13" s="91">
        <v>2883826</v>
      </c>
      <c r="O13" s="104">
        <v>0.89</v>
      </c>
      <c r="P13" s="93"/>
      <c r="Q13" s="91"/>
      <c r="R13" s="91"/>
      <c r="S13" s="94"/>
      <c r="T13" s="91"/>
      <c r="U13" s="91">
        <f>3301439-2396390</f>
        <v>905049</v>
      </c>
      <c r="V13" s="91">
        <v>982090</v>
      </c>
      <c r="W13" s="91">
        <v>1414301</v>
      </c>
      <c r="X13" s="94">
        <f>111175/2396390</f>
        <v>4.6392699018106401E-2</v>
      </c>
      <c r="Y13" s="91">
        <v>111010</v>
      </c>
      <c r="Z13" s="91">
        <v>0</v>
      </c>
      <c r="AA13" s="91">
        <v>0</v>
      </c>
      <c r="AB13" s="91">
        <v>0</v>
      </c>
      <c r="AC13" s="92">
        <v>0</v>
      </c>
      <c r="AD13" s="92">
        <v>0</v>
      </c>
      <c r="AE13" s="92">
        <v>1296</v>
      </c>
      <c r="AF13" s="92">
        <v>2550</v>
      </c>
      <c r="AG13" s="92">
        <v>1189</v>
      </c>
      <c r="AH13" s="92">
        <v>0</v>
      </c>
      <c r="AI13" s="92">
        <f>645+41+358</f>
        <v>1044</v>
      </c>
      <c r="AJ13" s="92">
        <v>0</v>
      </c>
      <c r="AK13" s="91">
        <v>910</v>
      </c>
      <c r="AL13" s="92">
        <v>1325</v>
      </c>
      <c r="AM13" s="91">
        <v>0</v>
      </c>
      <c r="AN13" s="91">
        <v>9843</v>
      </c>
      <c r="AO13" s="95">
        <f t="shared" ref="AO13:AO41" si="5">IF(AN13=0,0,AM13/AN13)</f>
        <v>0</v>
      </c>
      <c r="AP13" s="91">
        <v>0</v>
      </c>
      <c r="AQ13" s="91">
        <v>103140</v>
      </c>
      <c r="AR13" s="91">
        <v>0</v>
      </c>
      <c r="AS13" s="91">
        <v>0</v>
      </c>
      <c r="AT13" s="91">
        <v>0</v>
      </c>
      <c r="AU13" s="91">
        <v>0</v>
      </c>
      <c r="AV13" s="91">
        <v>0</v>
      </c>
      <c r="AW13" s="91">
        <v>0</v>
      </c>
      <c r="AX13" s="91">
        <v>27</v>
      </c>
      <c r="AY13" s="91">
        <v>0</v>
      </c>
      <c r="AZ13" s="91">
        <v>0</v>
      </c>
      <c r="BA13" s="91">
        <v>0</v>
      </c>
      <c r="BB13" s="91">
        <v>-1</v>
      </c>
      <c r="BC13" s="91">
        <v>-2</v>
      </c>
      <c r="BD13" s="91">
        <v>0</v>
      </c>
      <c r="BE13" s="93">
        <f t="shared" ref="BE13:BE39" si="6">SUM(AX13:BD13)</f>
        <v>24</v>
      </c>
      <c r="BF13" s="91">
        <v>0</v>
      </c>
      <c r="BG13" s="91">
        <v>0</v>
      </c>
      <c r="BH13" s="91">
        <v>0</v>
      </c>
      <c r="BI13" s="92">
        <v>2</v>
      </c>
      <c r="BJ13" s="92">
        <v>0</v>
      </c>
      <c r="BK13" s="92">
        <v>0</v>
      </c>
      <c r="BL13" s="87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2"/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62"/>
      <c r="CK13" s="62"/>
      <c r="CL13" s="62"/>
      <c r="CM13" s="62"/>
      <c r="CN13" s="62"/>
      <c r="CO13" s="62"/>
      <c r="CP13" s="62"/>
      <c r="CQ13" s="62"/>
      <c r="CR13" s="62"/>
      <c r="CS13" s="62"/>
      <c r="CT13" s="62"/>
      <c r="CU13" s="62"/>
      <c r="CV13" s="62"/>
      <c r="CW13" s="62"/>
      <c r="CX13" s="62"/>
      <c r="CY13" s="62"/>
      <c r="CZ13" s="62"/>
      <c r="DA13" s="62"/>
      <c r="DB13" s="62"/>
      <c r="DC13" s="62"/>
      <c r="DD13" s="62"/>
      <c r="DE13" s="62"/>
      <c r="DF13" s="62"/>
      <c r="DG13" s="62"/>
      <c r="DH13" s="62"/>
      <c r="DI13" s="62"/>
      <c r="DJ13" s="62"/>
      <c r="DK13" s="62"/>
      <c r="DL13" s="62"/>
      <c r="DM13" s="62"/>
      <c r="DN13" s="62"/>
      <c r="DO13" s="62"/>
      <c r="DP13" s="62"/>
      <c r="DQ13" s="62"/>
      <c r="DR13" s="62"/>
      <c r="DS13" s="62"/>
      <c r="DT13" s="62"/>
      <c r="DU13" s="62"/>
      <c r="DV13" s="62"/>
      <c r="DW13" s="62"/>
      <c r="DX13" s="62"/>
      <c r="DY13" s="62"/>
      <c r="DZ13" s="62"/>
      <c r="EA13" s="62"/>
      <c r="EB13" s="62"/>
      <c r="EC13" s="62"/>
      <c r="ED13" s="62"/>
      <c r="EE13" s="62"/>
      <c r="EF13" s="62"/>
      <c r="EG13" s="62"/>
      <c r="EH13" s="62"/>
      <c r="EI13" s="62"/>
      <c r="EJ13" s="62"/>
      <c r="EK13" s="62"/>
      <c r="EL13" s="62"/>
      <c r="EM13" s="62"/>
      <c r="EN13" s="62"/>
      <c r="EO13" s="62"/>
      <c r="EP13" s="62"/>
      <c r="EQ13" s="62"/>
      <c r="ER13" s="62"/>
      <c r="ES13" s="62"/>
      <c r="ET13" s="62"/>
      <c r="EU13" s="62"/>
      <c r="EV13" s="62"/>
      <c r="EW13" s="62"/>
      <c r="EX13" s="62"/>
      <c r="EY13" s="62"/>
      <c r="EZ13" s="62"/>
      <c r="FA13" s="62"/>
      <c r="FB13" s="62"/>
      <c r="FC13" s="62"/>
      <c r="FD13" s="62"/>
      <c r="FE13" s="62"/>
      <c r="FF13" s="62"/>
      <c r="FG13" s="62"/>
      <c r="FH13" s="62"/>
      <c r="FI13" s="62"/>
      <c r="FJ13" s="62"/>
      <c r="FK13" s="62"/>
      <c r="FL13" s="62"/>
      <c r="FM13" s="62"/>
      <c r="FN13" s="62"/>
      <c r="FO13" s="62"/>
      <c r="FP13" s="62"/>
      <c r="FQ13" s="62"/>
      <c r="FR13" s="62"/>
      <c r="FS13" s="62"/>
      <c r="FT13" s="62"/>
      <c r="FU13" s="62"/>
      <c r="FV13" s="62"/>
      <c r="FW13" s="62"/>
      <c r="FX13" s="62"/>
      <c r="FY13" s="62"/>
      <c r="FZ13" s="62"/>
      <c r="GA13" s="62"/>
      <c r="GB13" s="62"/>
      <c r="GC13" s="62"/>
      <c r="GD13" s="62"/>
      <c r="GE13" s="62"/>
      <c r="GF13" s="62"/>
      <c r="GG13" s="62"/>
      <c r="GH13" s="62"/>
      <c r="GI13" s="62"/>
      <c r="GJ13" s="62"/>
      <c r="GK13" s="62"/>
      <c r="GL13" s="62"/>
      <c r="GM13" s="62"/>
      <c r="GN13" s="62"/>
      <c r="GO13" s="62"/>
      <c r="GP13" s="62"/>
      <c r="GQ13" s="62"/>
      <c r="GR13" s="62"/>
      <c r="GS13" s="62"/>
      <c r="GT13" s="62"/>
      <c r="GU13" s="62"/>
      <c r="GV13" s="62"/>
      <c r="GW13" s="62"/>
      <c r="GX13" s="62"/>
      <c r="GY13" s="62"/>
      <c r="GZ13" s="62"/>
      <c r="HA13" s="62"/>
      <c r="HB13" s="62"/>
      <c r="HC13" s="62"/>
      <c r="HD13" s="62"/>
      <c r="HE13" s="62"/>
      <c r="HF13" s="62"/>
      <c r="HG13" s="62"/>
      <c r="HH13" s="62"/>
      <c r="HI13" s="62"/>
      <c r="HJ13" s="62"/>
      <c r="HK13" s="62"/>
      <c r="HL13" s="62"/>
    </row>
    <row r="14" spans="1:220" s="63" customFormat="1" x14ac:dyDescent="0.35">
      <c r="A14" s="59">
        <v>2</v>
      </c>
      <c r="B14" s="60" t="s">
        <v>88</v>
      </c>
      <c r="C14" s="60" t="s">
        <v>163</v>
      </c>
      <c r="D14" s="39" t="s">
        <v>107</v>
      </c>
      <c r="E14" s="39" t="s">
        <v>108</v>
      </c>
      <c r="F14" s="25" t="s">
        <v>57</v>
      </c>
      <c r="G14" s="91">
        <v>782670.3</v>
      </c>
      <c r="H14" s="91">
        <v>782670.3</v>
      </c>
      <c r="I14" s="91">
        <v>14841.89</v>
      </c>
      <c r="J14" s="91">
        <v>548382.02</v>
      </c>
      <c r="K14" s="92">
        <v>23494.76</v>
      </c>
      <c r="L14" s="92">
        <v>56129.1</v>
      </c>
      <c r="M14" s="92">
        <v>23251.52</v>
      </c>
      <c r="N14" s="91">
        <v>763793.81</v>
      </c>
      <c r="O14" s="102">
        <v>0.16</v>
      </c>
      <c r="P14" s="93"/>
      <c r="Q14" s="91"/>
      <c r="R14" s="91"/>
      <c r="S14" s="94"/>
      <c r="T14" s="91"/>
      <c r="U14" s="91">
        <v>14841.890000000014</v>
      </c>
      <c r="V14" s="91">
        <v>581034.41</v>
      </c>
      <c r="W14" s="91">
        <v>186794</v>
      </c>
      <c r="X14" s="94">
        <v>8.2970699143575577E-2</v>
      </c>
      <c r="Y14" s="91">
        <v>63707.26</v>
      </c>
      <c r="Z14" s="91">
        <v>0</v>
      </c>
      <c r="AA14" s="91">
        <v>28.91</v>
      </c>
      <c r="AB14" s="91">
        <v>3024</v>
      </c>
      <c r="AC14" s="92">
        <v>0</v>
      </c>
      <c r="AD14" s="92">
        <v>0</v>
      </c>
      <c r="AE14" s="92">
        <v>228</v>
      </c>
      <c r="AF14" s="92">
        <v>13225</v>
      </c>
      <c r="AG14" s="92">
        <v>1396.78</v>
      </c>
      <c r="AH14" s="92">
        <v>6066.4</v>
      </c>
      <c r="AI14" s="92">
        <v>72</v>
      </c>
      <c r="AJ14" s="92">
        <v>250</v>
      </c>
      <c r="AK14" s="91">
        <v>0</v>
      </c>
      <c r="AL14" s="92">
        <v>0</v>
      </c>
      <c r="AM14" s="91">
        <v>0</v>
      </c>
      <c r="AN14" s="91">
        <v>24505.25</v>
      </c>
      <c r="AO14" s="95">
        <f t="shared" si="5"/>
        <v>0</v>
      </c>
      <c r="AP14" s="91">
        <v>0</v>
      </c>
      <c r="AQ14" s="91">
        <v>38391.42</v>
      </c>
      <c r="AR14" s="91">
        <v>0</v>
      </c>
      <c r="AS14" s="91">
        <v>0</v>
      </c>
      <c r="AT14" s="91">
        <v>59396.87</v>
      </c>
      <c r="AU14" s="91">
        <v>0</v>
      </c>
      <c r="AV14" s="91">
        <v>0</v>
      </c>
      <c r="AW14" s="91">
        <v>0</v>
      </c>
      <c r="AX14" s="91">
        <v>21</v>
      </c>
      <c r="AY14" s="91">
        <v>6</v>
      </c>
      <c r="AZ14" s="91">
        <v>0</v>
      </c>
      <c r="BA14" s="91">
        <v>-2</v>
      </c>
      <c r="BB14" s="91">
        <v>-3</v>
      </c>
      <c r="BC14" s="91">
        <v>-3</v>
      </c>
      <c r="BD14" s="91">
        <v>0</v>
      </c>
      <c r="BE14" s="93">
        <f t="shared" si="6"/>
        <v>19</v>
      </c>
      <c r="BF14" s="91">
        <v>0</v>
      </c>
      <c r="BG14" s="91">
        <v>0</v>
      </c>
      <c r="BH14" s="91">
        <v>0</v>
      </c>
      <c r="BI14" s="92">
        <v>2</v>
      </c>
      <c r="BJ14" s="92">
        <v>1</v>
      </c>
      <c r="BK14" s="92">
        <v>0</v>
      </c>
      <c r="BL14" s="87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2"/>
      <c r="CK14" s="62"/>
      <c r="CL14" s="62"/>
      <c r="CM14" s="62"/>
      <c r="CN14" s="62"/>
      <c r="CO14" s="62"/>
      <c r="CP14" s="62"/>
      <c r="CQ14" s="62"/>
      <c r="CR14" s="62"/>
      <c r="CS14" s="62"/>
      <c r="CT14" s="62"/>
      <c r="CU14" s="62"/>
      <c r="CV14" s="62"/>
      <c r="CW14" s="62"/>
      <c r="CX14" s="62"/>
      <c r="CY14" s="62"/>
      <c r="CZ14" s="62"/>
      <c r="DA14" s="62"/>
      <c r="DB14" s="62"/>
      <c r="DC14" s="62"/>
      <c r="DD14" s="62"/>
      <c r="DE14" s="62"/>
      <c r="DF14" s="62"/>
      <c r="DG14" s="62"/>
      <c r="DH14" s="62"/>
      <c r="DI14" s="62"/>
      <c r="DJ14" s="62"/>
      <c r="DK14" s="62"/>
      <c r="DL14" s="62"/>
      <c r="DM14" s="62"/>
      <c r="DN14" s="62"/>
      <c r="DO14" s="62"/>
      <c r="DP14" s="62"/>
      <c r="DQ14" s="62"/>
      <c r="DR14" s="62"/>
      <c r="DS14" s="62"/>
      <c r="DT14" s="62"/>
      <c r="DU14" s="62"/>
      <c r="DV14" s="62"/>
      <c r="DW14" s="62"/>
      <c r="DX14" s="62"/>
      <c r="DY14" s="62"/>
      <c r="DZ14" s="62"/>
      <c r="EA14" s="62"/>
      <c r="EB14" s="62"/>
      <c r="EC14" s="62"/>
      <c r="ED14" s="62"/>
      <c r="EE14" s="62"/>
      <c r="EF14" s="62"/>
      <c r="EG14" s="62"/>
      <c r="EH14" s="62"/>
      <c r="EI14" s="62"/>
      <c r="EJ14" s="62"/>
      <c r="EK14" s="62"/>
      <c r="EL14" s="62"/>
      <c r="EM14" s="62"/>
      <c r="EN14" s="62"/>
      <c r="EO14" s="62"/>
      <c r="EP14" s="62"/>
      <c r="EQ14" s="62"/>
      <c r="ER14" s="62"/>
      <c r="ES14" s="62"/>
      <c r="ET14" s="62"/>
      <c r="EU14" s="62"/>
      <c r="EV14" s="62"/>
      <c r="EW14" s="62"/>
      <c r="EX14" s="62"/>
      <c r="EY14" s="62"/>
      <c r="EZ14" s="62"/>
      <c r="FA14" s="62"/>
      <c r="FB14" s="62"/>
      <c r="FC14" s="62"/>
      <c r="FD14" s="62"/>
      <c r="FE14" s="62"/>
      <c r="FF14" s="62"/>
      <c r="FG14" s="62"/>
      <c r="FH14" s="62"/>
      <c r="FI14" s="62"/>
      <c r="FJ14" s="62"/>
      <c r="FK14" s="62"/>
      <c r="FL14" s="62"/>
      <c r="FM14" s="62"/>
      <c r="FN14" s="62"/>
      <c r="FO14" s="62"/>
      <c r="FP14" s="62"/>
      <c r="FQ14" s="62"/>
      <c r="FR14" s="62"/>
      <c r="FS14" s="62"/>
      <c r="FT14" s="62"/>
      <c r="FU14" s="62"/>
      <c r="FV14" s="62"/>
      <c r="FW14" s="62"/>
      <c r="FX14" s="62"/>
      <c r="FY14" s="62"/>
      <c r="FZ14" s="62"/>
      <c r="GA14" s="62"/>
      <c r="GB14" s="62"/>
      <c r="GC14" s="62"/>
      <c r="GD14" s="62"/>
      <c r="GE14" s="62"/>
      <c r="GF14" s="62"/>
      <c r="GG14" s="62"/>
      <c r="GH14" s="62"/>
      <c r="GI14" s="62"/>
      <c r="GJ14" s="62"/>
      <c r="GK14" s="62"/>
      <c r="GL14" s="62"/>
      <c r="GM14" s="62"/>
      <c r="GN14" s="62"/>
      <c r="GO14" s="62"/>
      <c r="GP14" s="62"/>
      <c r="GQ14" s="62"/>
      <c r="GR14" s="62"/>
      <c r="GS14" s="62"/>
      <c r="GT14" s="62"/>
      <c r="GU14" s="62"/>
      <c r="GV14" s="62"/>
      <c r="GW14" s="62"/>
      <c r="GX14" s="62"/>
      <c r="GY14" s="62"/>
      <c r="GZ14" s="62"/>
      <c r="HA14" s="62"/>
      <c r="HB14" s="62"/>
      <c r="HC14" s="62"/>
      <c r="HD14" s="62"/>
      <c r="HE14" s="62"/>
      <c r="HF14" s="62"/>
      <c r="HG14" s="62"/>
      <c r="HH14" s="62"/>
      <c r="HI14" s="62"/>
      <c r="HJ14" s="62"/>
      <c r="HK14" s="62"/>
      <c r="HL14" s="62"/>
    </row>
    <row r="15" spans="1:220" s="20" customFormat="1" x14ac:dyDescent="0.35">
      <c r="A15" s="22">
        <v>5</v>
      </c>
      <c r="B15" s="23" t="s">
        <v>89</v>
      </c>
      <c r="C15" s="23" t="s">
        <v>164</v>
      </c>
      <c r="D15" s="39" t="s">
        <v>109</v>
      </c>
      <c r="E15" s="39" t="s">
        <v>110</v>
      </c>
      <c r="F15" s="24" t="s">
        <v>50</v>
      </c>
      <c r="G15" s="91">
        <v>613610.51</v>
      </c>
      <c r="H15" s="91">
        <v>614023.01</v>
      </c>
      <c r="I15" s="91">
        <v>0</v>
      </c>
      <c r="J15" s="91">
        <v>237253.27</v>
      </c>
      <c r="K15" s="92">
        <v>27760.98</v>
      </c>
      <c r="L15" s="92">
        <v>30698.83</v>
      </c>
      <c r="M15" s="92">
        <v>0</v>
      </c>
      <c r="N15" s="91">
        <v>347324.14</v>
      </c>
      <c r="O15" s="102">
        <v>1</v>
      </c>
      <c r="P15" s="93">
        <v>50565.900000000023</v>
      </c>
      <c r="Q15" s="91">
        <v>223424.92</v>
      </c>
      <c r="R15" s="91">
        <v>73333.320000000007</v>
      </c>
      <c r="S15" s="94">
        <v>8.2701966422229767E-2</v>
      </c>
      <c r="T15" s="91">
        <v>24543.13</v>
      </c>
      <c r="U15" s="91"/>
      <c r="V15" s="91"/>
      <c r="W15" s="91"/>
      <c r="X15" s="94"/>
      <c r="Y15" s="91"/>
      <c r="Z15" s="91">
        <v>0</v>
      </c>
      <c r="AA15" s="91">
        <v>0</v>
      </c>
      <c r="AB15" s="91">
        <v>18600.12</v>
      </c>
      <c r="AC15" s="92">
        <v>2363.3000000000002</v>
      </c>
      <c r="AD15" s="92">
        <v>0</v>
      </c>
      <c r="AE15" s="92">
        <v>0</v>
      </c>
      <c r="AF15" s="92">
        <v>23550</v>
      </c>
      <c r="AG15" s="92">
        <v>837.19</v>
      </c>
      <c r="AH15" s="92">
        <v>0</v>
      </c>
      <c r="AI15" s="92">
        <v>951.87</v>
      </c>
      <c r="AJ15" s="92">
        <v>0</v>
      </c>
      <c r="AK15" s="91">
        <v>0</v>
      </c>
      <c r="AL15" s="92">
        <v>0</v>
      </c>
      <c r="AM15" s="91">
        <v>0</v>
      </c>
      <c r="AN15" s="91">
        <v>48796.62</v>
      </c>
      <c r="AO15" s="95">
        <f t="shared" si="5"/>
        <v>0</v>
      </c>
      <c r="AP15" s="91">
        <v>0</v>
      </c>
      <c r="AQ15" s="91">
        <v>28305</v>
      </c>
      <c r="AR15" s="91">
        <v>0</v>
      </c>
      <c r="AS15" s="91">
        <v>0</v>
      </c>
      <c r="AT15" s="91">
        <v>29025.94</v>
      </c>
      <c r="AU15" s="91">
        <v>0</v>
      </c>
      <c r="AV15" s="91">
        <v>0</v>
      </c>
      <c r="AW15" s="91">
        <v>0</v>
      </c>
      <c r="AX15" s="91">
        <v>10</v>
      </c>
      <c r="AY15" s="91">
        <v>9</v>
      </c>
      <c r="AZ15" s="91">
        <v>0</v>
      </c>
      <c r="BA15" s="91">
        <v>-1</v>
      </c>
      <c r="BB15" s="91">
        <v>-3</v>
      </c>
      <c r="BC15" s="91">
        <v>-4</v>
      </c>
      <c r="BD15" s="91">
        <v>0</v>
      </c>
      <c r="BE15" s="93">
        <f t="shared" si="6"/>
        <v>11</v>
      </c>
      <c r="BF15" s="91">
        <v>0</v>
      </c>
      <c r="BG15" s="91">
        <v>0</v>
      </c>
      <c r="BH15" s="91">
        <v>0</v>
      </c>
      <c r="BI15" s="92">
        <v>3</v>
      </c>
      <c r="BJ15" s="92">
        <v>0</v>
      </c>
      <c r="BK15" s="92">
        <v>0</v>
      </c>
      <c r="BL15" s="87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</row>
    <row r="16" spans="1:220" s="20" customFormat="1" x14ac:dyDescent="0.35">
      <c r="A16" s="71">
        <v>5</v>
      </c>
      <c r="B16" s="66" t="s">
        <v>193</v>
      </c>
      <c r="C16" s="66" t="s">
        <v>192</v>
      </c>
      <c r="D16" s="39" t="s">
        <v>189</v>
      </c>
      <c r="E16" s="39" t="s">
        <v>190</v>
      </c>
      <c r="F16" s="72" t="s">
        <v>191</v>
      </c>
      <c r="G16" s="91">
        <v>976462.24</v>
      </c>
      <c r="H16" s="91">
        <v>976462.24</v>
      </c>
      <c r="I16" s="91">
        <v>211515.7</v>
      </c>
      <c r="J16" s="91">
        <v>2872359.52</v>
      </c>
      <c r="K16" s="92">
        <v>0</v>
      </c>
      <c r="L16" s="92">
        <v>171020.79</v>
      </c>
      <c r="M16" s="92">
        <v>103620.43</v>
      </c>
      <c r="N16" s="91">
        <v>3695359.84</v>
      </c>
      <c r="O16" s="102">
        <v>9</v>
      </c>
      <c r="P16" s="93">
        <v>544759.09999999963</v>
      </c>
      <c r="Q16" s="91">
        <v>935943.3899999999</v>
      </c>
      <c r="R16" s="91">
        <v>2214657.35</v>
      </c>
      <c r="S16" s="94">
        <v>4.7671600559580897E-2</v>
      </c>
      <c r="T16" s="91">
        <v>151612.94</v>
      </c>
      <c r="U16" s="91"/>
      <c r="V16" s="91"/>
      <c r="W16" s="91"/>
      <c r="X16" s="94"/>
      <c r="Y16" s="91"/>
      <c r="Z16" s="91">
        <v>0</v>
      </c>
      <c r="AA16" s="91">
        <v>0</v>
      </c>
      <c r="AB16" s="91">
        <v>0</v>
      </c>
      <c r="AC16" s="92">
        <v>0</v>
      </c>
      <c r="AD16" s="92">
        <v>0</v>
      </c>
      <c r="AE16" s="92">
        <v>1120</v>
      </c>
      <c r="AF16" s="92">
        <v>0</v>
      </c>
      <c r="AG16" s="92">
        <v>1609.32</v>
      </c>
      <c r="AH16" s="92">
        <v>46200</v>
      </c>
      <c r="AI16" s="92">
        <v>1937.44</v>
      </c>
      <c r="AJ16" s="92">
        <v>125</v>
      </c>
      <c r="AK16" s="91">
        <v>0</v>
      </c>
      <c r="AL16" s="92">
        <v>8.4499999999999993</v>
      </c>
      <c r="AM16" s="91">
        <v>0</v>
      </c>
      <c r="AN16" s="91">
        <v>55563.72</v>
      </c>
      <c r="AO16" s="95">
        <f t="shared" si="5"/>
        <v>0</v>
      </c>
      <c r="AP16" s="91">
        <v>0</v>
      </c>
      <c r="AQ16" s="91">
        <v>79000</v>
      </c>
      <c r="AR16" s="91">
        <v>0</v>
      </c>
      <c r="AS16" s="91">
        <v>105693.15</v>
      </c>
      <c r="AT16" s="91">
        <v>37682.129999999997</v>
      </c>
      <c r="AU16" s="91">
        <v>0</v>
      </c>
      <c r="AV16" s="91">
        <v>0</v>
      </c>
      <c r="AW16" s="91">
        <v>0</v>
      </c>
      <c r="AX16" s="91">
        <v>18</v>
      </c>
      <c r="AY16" s="91">
        <v>7</v>
      </c>
      <c r="AZ16" s="91">
        <v>0</v>
      </c>
      <c r="BA16" s="91">
        <v>0</v>
      </c>
      <c r="BB16" s="91">
        <v>-5</v>
      </c>
      <c r="BC16" s="91">
        <v>-2</v>
      </c>
      <c r="BD16" s="91">
        <v>0</v>
      </c>
      <c r="BE16" s="93">
        <f t="shared" si="6"/>
        <v>18</v>
      </c>
      <c r="BF16" s="91">
        <v>4</v>
      </c>
      <c r="BG16" s="91">
        <v>0</v>
      </c>
      <c r="BH16" s="91">
        <v>1</v>
      </c>
      <c r="BI16" s="92">
        <v>1</v>
      </c>
      <c r="BJ16" s="92">
        <v>0</v>
      </c>
      <c r="BK16" s="92">
        <v>0</v>
      </c>
      <c r="BL16" s="87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</row>
    <row r="17" spans="1:220" s="65" customFormat="1" x14ac:dyDescent="0.35">
      <c r="A17" s="59">
        <v>6</v>
      </c>
      <c r="B17" s="60" t="s">
        <v>147</v>
      </c>
      <c r="C17" s="60" t="s">
        <v>165</v>
      </c>
      <c r="D17" s="39" t="s">
        <v>111</v>
      </c>
      <c r="E17" s="39" t="s">
        <v>133</v>
      </c>
      <c r="F17" s="25" t="s">
        <v>81</v>
      </c>
      <c r="G17" s="91">
        <v>2401323.4</v>
      </c>
      <c r="H17" s="91">
        <v>2415079.31</v>
      </c>
      <c r="I17" s="91">
        <v>85324.78</v>
      </c>
      <c r="J17" s="91">
        <v>1777463.56</v>
      </c>
      <c r="K17" s="92">
        <v>113787.91</v>
      </c>
      <c r="L17" s="92">
        <v>391379.25</v>
      </c>
      <c r="M17" s="92">
        <v>84444.47</v>
      </c>
      <c r="N17" s="91">
        <v>2488194.2999999998</v>
      </c>
      <c r="O17" s="102">
        <v>1.29</v>
      </c>
      <c r="P17" s="93"/>
      <c r="Q17" s="91"/>
      <c r="R17" s="91"/>
      <c r="S17" s="94"/>
      <c r="T17" s="91"/>
      <c r="U17" s="91">
        <v>85324.779999999795</v>
      </c>
      <c r="V17" s="91">
        <v>695630.63</v>
      </c>
      <c r="W17" s="91">
        <v>1620367.99</v>
      </c>
      <c r="X17" s="94">
        <v>5.1025116759352819E-2</v>
      </c>
      <c r="Y17" s="91">
        <v>118174.08</v>
      </c>
      <c r="Z17" s="91">
        <v>98167.75</v>
      </c>
      <c r="AA17" s="91">
        <v>11556.47</v>
      </c>
      <c r="AB17" s="91">
        <v>0</v>
      </c>
      <c r="AC17" s="92">
        <v>0</v>
      </c>
      <c r="AD17" s="92">
        <v>0</v>
      </c>
      <c r="AE17" s="92">
        <v>0</v>
      </c>
      <c r="AF17" s="92">
        <v>15000</v>
      </c>
      <c r="AG17" s="92">
        <v>3600</v>
      </c>
      <c r="AH17" s="92">
        <v>3600</v>
      </c>
      <c r="AI17" s="92">
        <v>2822.7000000000003</v>
      </c>
      <c r="AJ17" s="92">
        <v>125</v>
      </c>
      <c r="AK17" s="91">
        <v>0</v>
      </c>
      <c r="AL17" s="92">
        <v>0</v>
      </c>
      <c r="AM17" s="91">
        <v>0</v>
      </c>
      <c r="AN17" s="91">
        <v>30569.67</v>
      </c>
      <c r="AO17" s="95">
        <f t="shared" si="5"/>
        <v>0</v>
      </c>
      <c r="AP17" s="91">
        <v>0</v>
      </c>
      <c r="AQ17" s="91">
        <v>120708.32</v>
      </c>
      <c r="AR17" s="91">
        <v>0</v>
      </c>
      <c r="AS17" s="91">
        <v>0</v>
      </c>
      <c r="AT17" s="91">
        <v>4400.93</v>
      </c>
      <c r="AU17" s="91">
        <v>0</v>
      </c>
      <c r="AV17" s="91">
        <v>0</v>
      </c>
      <c r="AW17" s="91">
        <v>0</v>
      </c>
      <c r="AX17" s="91">
        <v>26</v>
      </c>
      <c r="AY17" s="91">
        <v>10</v>
      </c>
      <c r="AZ17" s="91">
        <v>0</v>
      </c>
      <c r="BA17" s="91">
        <v>0</v>
      </c>
      <c r="BB17" s="91">
        <v>-3</v>
      </c>
      <c r="BC17" s="91">
        <v>-8</v>
      </c>
      <c r="BD17" s="91">
        <v>0</v>
      </c>
      <c r="BE17" s="93">
        <f t="shared" si="6"/>
        <v>25</v>
      </c>
      <c r="BF17" s="91">
        <v>0</v>
      </c>
      <c r="BG17" s="91">
        <v>3</v>
      </c>
      <c r="BH17" s="91">
        <v>1</v>
      </c>
      <c r="BI17" s="92">
        <v>3</v>
      </c>
      <c r="BJ17" s="92">
        <v>1</v>
      </c>
      <c r="BK17" s="92">
        <v>0</v>
      </c>
      <c r="BL17" s="88"/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2"/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2"/>
      <c r="DK17" s="6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62"/>
      <c r="DW17" s="62"/>
      <c r="DX17" s="62"/>
      <c r="DY17" s="62"/>
      <c r="DZ17" s="62"/>
      <c r="EA17" s="62"/>
      <c r="EB17" s="62"/>
      <c r="EC17" s="62"/>
      <c r="ED17" s="62"/>
      <c r="EE17" s="62"/>
      <c r="EF17" s="62"/>
      <c r="EG17" s="62"/>
      <c r="EH17" s="62"/>
      <c r="EI17" s="62"/>
      <c r="EJ17" s="62"/>
      <c r="EK17" s="62"/>
      <c r="EL17" s="62"/>
      <c r="EM17" s="62"/>
      <c r="EN17" s="62"/>
      <c r="EO17" s="62"/>
      <c r="EP17" s="62"/>
      <c r="EQ17" s="62"/>
      <c r="ER17" s="62"/>
      <c r="ES17" s="62"/>
      <c r="ET17" s="62"/>
      <c r="EU17" s="62"/>
      <c r="EV17" s="62"/>
      <c r="EW17" s="62"/>
      <c r="EX17" s="62"/>
      <c r="EY17" s="62"/>
      <c r="EZ17" s="62"/>
      <c r="FA17" s="62"/>
      <c r="FB17" s="62"/>
      <c r="FC17" s="62"/>
      <c r="FD17" s="62"/>
      <c r="FE17" s="62"/>
      <c r="FF17" s="62"/>
      <c r="FG17" s="62"/>
      <c r="FH17" s="62"/>
      <c r="FI17" s="62"/>
      <c r="FJ17" s="62"/>
      <c r="FK17" s="62"/>
      <c r="FL17" s="62"/>
      <c r="FM17" s="62"/>
      <c r="FN17" s="62"/>
      <c r="FO17" s="62"/>
      <c r="FP17" s="62"/>
      <c r="FQ17" s="62"/>
      <c r="FR17" s="62"/>
      <c r="FS17" s="62"/>
      <c r="FT17" s="62"/>
      <c r="FU17" s="62"/>
      <c r="FV17" s="62"/>
      <c r="FW17" s="62"/>
      <c r="FX17" s="62"/>
      <c r="FY17" s="62"/>
      <c r="FZ17" s="62"/>
      <c r="GA17" s="62"/>
      <c r="GB17" s="62"/>
      <c r="GC17" s="62"/>
      <c r="GD17" s="62"/>
      <c r="GE17" s="62"/>
      <c r="GF17" s="62"/>
      <c r="GG17" s="62"/>
      <c r="GH17" s="62"/>
      <c r="GI17" s="62"/>
      <c r="GJ17" s="62"/>
      <c r="GK17" s="62"/>
      <c r="GL17" s="62"/>
      <c r="GM17" s="62"/>
      <c r="GN17" s="62"/>
      <c r="GO17" s="62"/>
      <c r="GP17" s="62"/>
      <c r="GQ17" s="62"/>
      <c r="GR17" s="62"/>
      <c r="GS17" s="62"/>
      <c r="GT17" s="62"/>
      <c r="GU17" s="62"/>
      <c r="GV17" s="62"/>
      <c r="GW17" s="62"/>
      <c r="GX17" s="62"/>
      <c r="GY17" s="62"/>
      <c r="GZ17" s="62"/>
      <c r="HA17" s="62"/>
      <c r="HB17" s="62"/>
      <c r="HC17" s="62"/>
      <c r="HD17" s="62"/>
      <c r="HE17" s="62"/>
      <c r="HF17" s="62"/>
      <c r="HG17" s="62"/>
      <c r="HH17" s="62"/>
      <c r="HI17" s="62"/>
      <c r="HJ17" s="62"/>
      <c r="HK17" s="62"/>
      <c r="HL17" s="62"/>
    </row>
    <row r="18" spans="1:220" s="63" customFormat="1" x14ac:dyDescent="0.35">
      <c r="A18" s="59">
        <v>7</v>
      </c>
      <c r="B18" s="60" t="s">
        <v>90</v>
      </c>
      <c r="C18" s="60" t="s">
        <v>166</v>
      </c>
      <c r="D18" s="39" t="s">
        <v>112</v>
      </c>
      <c r="E18" s="39" t="s">
        <v>113</v>
      </c>
      <c r="F18" s="25" t="s">
        <v>81</v>
      </c>
      <c r="G18" s="91">
        <v>81346.23</v>
      </c>
      <c r="H18" s="91">
        <v>81351.83</v>
      </c>
      <c r="I18" s="91">
        <v>0</v>
      </c>
      <c r="J18" s="91">
        <v>51572.18</v>
      </c>
      <c r="K18" s="92">
        <v>4111.34</v>
      </c>
      <c r="L18" s="92">
        <v>14974.97</v>
      </c>
      <c r="M18" s="92">
        <v>0</v>
      </c>
      <c r="N18" s="91">
        <v>76491.009999999995</v>
      </c>
      <c r="O18" s="102">
        <v>7</v>
      </c>
      <c r="P18" s="93"/>
      <c r="Q18" s="91"/>
      <c r="R18" s="91"/>
      <c r="S18" s="94"/>
      <c r="T18" s="91"/>
      <c r="U18" s="91">
        <v>0</v>
      </c>
      <c r="V18" s="91">
        <v>0</v>
      </c>
      <c r="W18" s="91">
        <v>81346.23</v>
      </c>
      <c r="X18" s="94">
        <v>3.0000038108711369E-2</v>
      </c>
      <c r="Y18" s="91">
        <v>2440.38</v>
      </c>
      <c r="Z18" s="91">
        <v>0</v>
      </c>
      <c r="AA18" s="91">
        <v>15.91</v>
      </c>
      <c r="AB18" s="91">
        <v>0</v>
      </c>
      <c r="AC18" s="92">
        <v>0</v>
      </c>
      <c r="AD18" s="92">
        <v>0</v>
      </c>
      <c r="AE18" s="92">
        <v>0</v>
      </c>
      <c r="AF18" s="92">
        <v>0</v>
      </c>
      <c r="AG18" s="92">
        <v>0</v>
      </c>
      <c r="AH18" s="92">
        <v>0</v>
      </c>
      <c r="AI18" s="92">
        <v>0</v>
      </c>
      <c r="AJ18" s="92">
        <v>0</v>
      </c>
      <c r="AK18" s="91">
        <v>0</v>
      </c>
      <c r="AL18" s="92">
        <v>0</v>
      </c>
      <c r="AM18" s="91">
        <v>0</v>
      </c>
      <c r="AN18" s="91">
        <v>1232.1099999999999</v>
      </c>
      <c r="AO18" s="95">
        <f t="shared" si="5"/>
        <v>0</v>
      </c>
      <c r="AP18" s="91">
        <v>0</v>
      </c>
      <c r="AQ18" s="91">
        <v>2440.38</v>
      </c>
      <c r="AR18" s="91">
        <v>0</v>
      </c>
      <c r="AS18" s="91">
        <v>0</v>
      </c>
      <c r="AT18" s="91">
        <v>22817.02</v>
      </c>
      <c r="AU18" s="91">
        <v>0</v>
      </c>
      <c r="AV18" s="91">
        <v>0</v>
      </c>
      <c r="AW18" s="91">
        <v>0</v>
      </c>
      <c r="AX18" s="91">
        <v>1</v>
      </c>
      <c r="AY18" s="91">
        <v>0</v>
      </c>
      <c r="AZ18" s="91">
        <v>0</v>
      </c>
      <c r="BA18" s="91">
        <v>0</v>
      </c>
      <c r="BB18" s="91">
        <v>0</v>
      </c>
      <c r="BC18" s="91">
        <v>0</v>
      </c>
      <c r="BD18" s="91">
        <v>0</v>
      </c>
      <c r="BE18" s="93">
        <f t="shared" si="6"/>
        <v>1</v>
      </c>
      <c r="BF18" s="91">
        <v>0</v>
      </c>
      <c r="BG18" s="91">
        <v>0</v>
      </c>
      <c r="BH18" s="91">
        <v>0</v>
      </c>
      <c r="BI18" s="92">
        <v>0</v>
      </c>
      <c r="BJ18" s="92">
        <v>0</v>
      </c>
      <c r="BK18" s="92">
        <v>0</v>
      </c>
      <c r="BL18" s="88"/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2"/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2"/>
      <c r="CK18" s="62"/>
      <c r="CL18" s="62"/>
      <c r="CM18" s="62"/>
      <c r="CN18" s="62"/>
      <c r="CO18" s="62"/>
      <c r="CP18" s="62"/>
      <c r="CQ18" s="62"/>
      <c r="CR18" s="62"/>
      <c r="CS18" s="62"/>
      <c r="CT18" s="62"/>
      <c r="CU18" s="62"/>
      <c r="CV18" s="62"/>
      <c r="CW18" s="62"/>
      <c r="CX18" s="62"/>
      <c r="CY18" s="62"/>
      <c r="CZ18" s="62"/>
      <c r="DA18" s="62"/>
      <c r="DB18" s="62"/>
      <c r="DC18" s="62"/>
      <c r="DD18" s="62"/>
      <c r="DE18" s="62"/>
      <c r="DF18" s="62"/>
      <c r="DG18" s="62"/>
      <c r="DH18" s="62"/>
      <c r="DI18" s="62"/>
      <c r="DJ18" s="62"/>
      <c r="DK18" s="62"/>
      <c r="DL18" s="62"/>
      <c r="DM18" s="62"/>
      <c r="DN18" s="62"/>
      <c r="DO18" s="62"/>
      <c r="DP18" s="62"/>
      <c r="DQ18" s="62"/>
      <c r="DR18" s="62"/>
      <c r="DS18" s="62"/>
      <c r="DT18" s="62"/>
      <c r="DU18" s="62"/>
      <c r="DV18" s="62"/>
      <c r="DW18" s="62"/>
      <c r="DX18" s="62"/>
      <c r="DY18" s="62"/>
      <c r="DZ18" s="62"/>
      <c r="EA18" s="62"/>
      <c r="EB18" s="62"/>
      <c r="EC18" s="62"/>
      <c r="ED18" s="62"/>
      <c r="EE18" s="62"/>
      <c r="EF18" s="62"/>
      <c r="EG18" s="62"/>
      <c r="EH18" s="62"/>
      <c r="EI18" s="62"/>
      <c r="EJ18" s="62"/>
      <c r="EK18" s="62"/>
      <c r="EL18" s="62"/>
      <c r="EM18" s="62"/>
      <c r="EN18" s="62"/>
      <c r="EO18" s="62"/>
      <c r="EP18" s="62"/>
      <c r="EQ18" s="62"/>
      <c r="ER18" s="62"/>
      <c r="ES18" s="62"/>
      <c r="ET18" s="62"/>
      <c r="EU18" s="62"/>
      <c r="EV18" s="62"/>
      <c r="EW18" s="62"/>
      <c r="EX18" s="62"/>
      <c r="EY18" s="62"/>
      <c r="EZ18" s="62"/>
      <c r="FA18" s="62"/>
      <c r="FB18" s="62"/>
      <c r="FC18" s="62"/>
      <c r="FD18" s="62"/>
      <c r="FE18" s="62"/>
      <c r="FF18" s="62"/>
      <c r="FG18" s="62"/>
      <c r="FH18" s="62"/>
      <c r="FI18" s="62"/>
      <c r="FJ18" s="62"/>
      <c r="FK18" s="62"/>
      <c r="FL18" s="62"/>
      <c r="FM18" s="62"/>
      <c r="FN18" s="62"/>
      <c r="FO18" s="62"/>
      <c r="FP18" s="62"/>
      <c r="FQ18" s="62"/>
      <c r="FR18" s="62"/>
      <c r="FS18" s="62"/>
      <c r="FT18" s="62"/>
      <c r="FU18" s="62"/>
      <c r="FV18" s="62"/>
      <c r="FW18" s="62"/>
      <c r="FX18" s="62"/>
      <c r="FY18" s="62"/>
      <c r="FZ18" s="62"/>
      <c r="GA18" s="62"/>
      <c r="GB18" s="62"/>
      <c r="GC18" s="62"/>
      <c r="GD18" s="62"/>
      <c r="GE18" s="62"/>
      <c r="GF18" s="62"/>
      <c r="GG18" s="62"/>
      <c r="GH18" s="62"/>
      <c r="GI18" s="62"/>
      <c r="GJ18" s="62"/>
      <c r="GK18" s="62"/>
      <c r="GL18" s="62"/>
      <c r="GM18" s="62"/>
      <c r="GN18" s="62"/>
      <c r="GO18" s="62"/>
      <c r="GP18" s="62"/>
      <c r="GQ18" s="62"/>
      <c r="GR18" s="62"/>
      <c r="GS18" s="62"/>
      <c r="GT18" s="62"/>
      <c r="GU18" s="62"/>
      <c r="GV18" s="62"/>
      <c r="GW18" s="62"/>
      <c r="GX18" s="62"/>
      <c r="GY18" s="62"/>
      <c r="GZ18" s="62"/>
      <c r="HA18" s="62"/>
      <c r="HB18" s="62"/>
      <c r="HC18" s="62"/>
      <c r="HD18" s="62"/>
      <c r="HE18" s="62"/>
      <c r="HF18" s="62"/>
      <c r="HG18" s="62"/>
      <c r="HH18" s="62"/>
      <c r="HI18" s="62"/>
      <c r="HJ18" s="62"/>
      <c r="HK18" s="62"/>
      <c r="HL18" s="62"/>
    </row>
    <row r="19" spans="1:220" s="63" customFormat="1" x14ac:dyDescent="0.35">
      <c r="A19" s="59">
        <v>7</v>
      </c>
      <c r="B19" s="60" t="s">
        <v>91</v>
      </c>
      <c r="C19" s="60" t="s">
        <v>167</v>
      </c>
      <c r="D19" s="39" t="s">
        <v>114</v>
      </c>
      <c r="E19" s="39" t="s">
        <v>113</v>
      </c>
      <c r="F19" s="25" t="s">
        <v>81</v>
      </c>
      <c r="G19" s="91">
        <v>132943.04999999999</v>
      </c>
      <c r="H19" s="91">
        <v>132943.04999999999</v>
      </c>
      <c r="I19" s="91">
        <v>0</v>
      </c>
      <c r="J19" s="91">
        <v>51297.29</v>
      </c>
      <c r="K19" s="92">
        <v>10376.780000000001</v>
      </c>
      <c r="L19" s="92">
        <v>1000</v>
      </c>
      <c r="M19" s="92">
        <v>26560</v>
      </c>
      <c r="N19" s="91">
        <v>99869.51</v>
      </c>
      <c r="O19" s="102">
        <v>1</v>
      </c>
      <c r="P19" s="93"/>
      <c r="Q19" s="91"/>
      <c r="R19" s="91"/>
      <c r="S19" s="94"/>
      <c r="T19" s="91"/>
      <c r="U19" s="91">
        <v>0</v>
      </c>
      <c r="V19" s="91">
        <v>132943.04999999999</v>
      </c>
      <c r="W19" s="91">
        <v>0</v>
      </c>
      <c r="X19" s="94">
        <v>7.9999969911928467E-2</v>
      </c>
      <c r="Y19" s="91">
        <v>10635.44</v>
      </c>
      <c r="Z19" s="91">
        <v>0</v>
      </c>
      <c r="AA19" s="91">
        <v>0</v>
      </c>
      <c r="AB19" s="91">
        <v>0</v>
      </c>
      <c r="AC19" s="92">
        <v>0</v>
      </c>
      <c r="AD19" s="92">
        <v>0</v>
      </c>
      <c r="AE19" s="92">
        <v>0</v>
      </c>
      <c r="AF19" s="92">
        <v>0</v>
      </c>
      <c r="AG19" s="92">
        <v>0</v>
      </c>
      <c r="AH19" s="92">
        <v>0</v>
      </c>
      <c r="AI19" s="92">
        <v>0</v>
      </c>
      <c r="AJ19" s="92">
        <v>0</v>
      </c>
      <c r="AK19" s="91">
        <v>0</v>
      </c>
      <c r="AL19" s="92">
        <v>0</v>
      </c>
      <c r="AM19" s="91">
        <v>0</v>
      </c>
      <c r="AN19" s="91">
        <v>1375.47</v>
      </c>
      <c r="AO19" s="95">
        <f t="shared" si="5"/>
        <v>0</v>
      </c>
      <c r="AP19" s="91">
        <v>0</v>
      </c>
      <c r="AQ19" s="91">
        <v>6647</v>
      </c>
      <c r="AR19" s="91">
        <v>0</v>
      </c>
      <c r="AS19" s="91">
        <v>0</v>
      </c>
      <c r="AT19" s="91">
        <v>15331.63</v>
      </c>
      <c r="AU19" s="91">
        <v>0</v>
      </c>
      <c r="AV19" s="91">
        <v>0</v>
      </c>
      <c r="AW19" s="91">
        <v>0</v>
      </c>
      <c r="AX19" s="91">
        <v>3</v>
      </c>
      <c r="AY19" s="91">
        <v>0</v>
      </c>
      <c r="AZ19" s="91">
        <v>2</v>
      </c>
      <c r="BA19" s="91">
        <v>0</v>
      </c>
      <c r="BB19" s="91">
        <v>0</v>
      </c>
      <c r="BC19" s="91">
        <v>-1</v>
      </c>
      <c r="BD19" s="91">
        <v>0</v>
      </c>
      <c r="BE19" s="93">
        <f t="shared" si="6"/>
        <v>4</v>
      </c>
      <c r="BF19" s="91">
        <v>0</v>
      </c>
      <c r="BG19" s="91">
        <v>0</v>
      </c>
      <c r="BH19" s="91">
        <v>0</v>
      </c>
      <c r="BI19" s="92">
        <v>0</v>
      </c>
      <c r="BJ19" s="92">
        <v>1</v>
      </c>
      <c r="BK19" s="92">
        <v>0</v>
      </c>
      <c r="BL19" s="87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2"/>
      <c r="CK19" s="62"/>
      <c r="CL19" s="62"/>
      <c r="CM19" s="62"/>
      <c r="CN19" s="62"/>
      <c r="CO19" s="62"/>
      <c r="CP19" s="62"/>
      <c r="CQ19" s="62"/>
      <c r="CR19" s="62"/>
      <c r="CS19" s="62"/>
      <c r="CT19" s="62"/>
      <c r="CU19" s="62"/>
      <c r="CV19" s="62"/>
      <c r="CW19" s="62"/>
      <c r="CX19" s="62"/>
      <c r="CY19" s="62"/>
      <c r="CZ19" s="62"/>
      <c r="DA19" s="62"/>
      <c r="DB19" s="62"/>
      <c r="DC19" s="62"/>
      <c r="DD19" s="62"/>
      <c r="DE19" s="62"/>
      <c r="DF19" s="62"/>
      <c r="DG19" s="62"/>
      <c r="DH19" s="62"/>
      <c r="DI19" s="62"/>
      <c r="DJ19" s="62"/>
      <c r="DK19" s="62"/>
      <c r="DL19" s="62"/>
      <c r="DM19" s="62"/>
      <c r="DN19" s="62"/>
      <c r="DO19" s="62"/>
      <c r="DP19" s="62"/>
      <c r="DQ19" s="62"/>
      <c r="DR19" s="62"/>
      <c r="DS19" s="62"/>
      <c r="DT19" s="62"/>
      <c r="DU19" s="62"/>
      <c r="DV19" s="62"/>
      <c r="DW19" s="62"/>
      <c r="DX19" s="62"/>
      <c r="DY19" s="62"/>
      <c r="DZ19" s="62"/>
      <c r="EA19" s="62"/>
      <c r="EB19" s="62"/>
      <c r="EC19" s="62"/>
      <c r="ED19" s="62"/>
      <c r="EE19" s="62"/>
      <c r="EF19" s="62"/>
      <c r="EG19" s="62"/>
      <c r="EH19" s="62"/>
      <c r="EI19" s="62"/>
      <c r="EJ19" s="62"/>
      <c r="EK19" s="62"/>
      <c r="EL19" s="62"/>
      <c r="EM19" s="62"/>
      <c r="EN19" s="62"/>
      <c r="EO19" s="62"/>
      <c r="EP19" s="62"/>
      <c r="EQ19" s="62"/>
      <c r="ER19" s="62"/>
      <c r="ES19" s="62"/>
      <c r="ET19" s="62"/>
      <c r="EU19" s="62"/>
      <c r="EV19" s="62"/>
      <c r="EW19" s="62"/>
      <c r="EX19" s="62"/>
      <c r="EY19" s="62"/>
      <c r="EZ19" s="62"/>
      <c r="FA19" s="62"/>
      <c r="FB19" s="62"/>
      <c r="FC19" s="62"/>
      <c r="FD19" s="62"/>
      <c r="FE19" s="62"/>
      <c r="FF19" s="62"/>
      <c r="FG19" s="62"/>
      <c r="FH19" s="62"/>
      <c r="FI19" s="62"/>
      <c r="FJ19" s="62"/>
      <c r="FK19" s="62"/>
      <c r="FL19" s="62"/>
      <c r="FM19" s="62"/>
      <c r="FN19" s="62"/>
      <c r="FO19" s="62"/>
      <c r="FP19" s="62"/>
      <c r="FQ19" s="62"/>
      <c r="FR19" s="62"/>
      <c r="FS19" s="62"/>
      <c r="FT19" s="62"/>
      <c r="FU19" s="62"/>
      <c r="FV19" s="62"/>
      <c r="FW19" s="62"/>
      <c r="FX19" s="62"/>
      <c r="FY19" s="62"/>
      <c r="FZ19" s="62"/>
      <c r="GA19" s="62"/>
      <c r="GB19" s="62"/>
      <c r="GC19" s="62"/>
      <c r="GD19" s="62"/>
      <c r="GE19" s="62"/>
      <c r="GF19" s="62"/>
      <c r="GG19" s="62"/>
      <c r="GH19" s="62"/>
      <c r="GI19" s="62"/>
      <c r="GJ19" s="62"/>
      <c r="GK19" s="62"/>
      <c r="GL19" s="62"/>
      <c r="GM19" s="62"/>
      <c r="GN19" s="62"/>
      <c r="GO19" s="62"/>
      <c r="GP19" s="62"/>
      <c r="GQ19" s="62"/>
      <c r="GR19" s="62"/>
      <c r="GS19" s="62"/>
      <c r="GT19" s="62"/>
      <c r="GU19" s="62"/>
      <c r="GV19" s="62"/>
      <c r="GW19" s="62"/>
      <c r="GX19" s="62"/>
      <c r="GY19" s="62"/>
      <c r="GZ19" s="62"/>
      <c r="HA19" s="62"/>
      <c r="HB19" s="62"/>
      <c r="HC19" s="62"/>
      <c r="HD19" s="62"/>
      <c r="HE19" s="62"/>
      <c r="HF19" s="62"/>
      <c r="HG19" s="62"/>
      <c r="HH19" s="62"/>
      <c r="HI19" s="62"/>
      <c r="HJ19" s="62"/>
      <c r="HK19" s="62"/>
      <c r="HL19" s="62"/>
    </row>
    <row r="20" spans="1:220" s="63" customFormat="1" x14ac:dyDescent="0.35">
      <c r="A20" s="59">
        <v>8</v>
      </c>
      <c r="B20" s="60" t="s">
        <v>92</v>
      </c>
      <c r="C20" s="60" t="s">
        <v>168</v>
      </c>
      <c r="D20" s="39" t="s">
        <v>115</v>
      </c>
      <c r="E20" s="39" t="s">
        <v>116</v>
      </c>
      <c r="F20" s="25" t="s">
        <v>77</v>
      </c>
      <c r="G20" s="91">
        <v>238193.86</v>
      </c>
      <c r="H20" s="91">
        <v>245237.78</v>
      </c>
      <c r="I20" s="91">
        <v>0</v>
      </c>
      <c r="J20" s="91">
        <v>249978.59</v>
      </c>
      <c r="K20" s="92">
        <v>1071.57</v>
      </c>
      <c r="L20" s="92">
        <v>2989.6</v>
      </c>
      <c r="M20" s="92">
        <v>5034</v>
      </c>
      <c r="N20" s="91">
        <v>279320.17</v>
      </c>
      <c r="O20" s="102">
        <v>1</v>
      </c>
      <c r="P20" s="93"/>
      <c r="Q20" s="91"/>
      <c r="R20" s="91"/>
      <c r="S20" s="94"/>
      <c r="T20" s="91"/>
      <c r="U20" s="91">
        <v>0</v>
      </c>
      <c r="V20" s="91">
        <v>238193.86</v>
      </c>
      <c r="W20" s="91">
        <v>0</v>
      </c>
      <c r="X20" s="94">
        <v>8.5000007976695963E-2</v>
      </c>
      <c r="Y20" s="91">
        <v>20246.41</v>
      </c>
      <c r="Z20" s="91">
        <v>0</v>
      </c>
      <c r="AA20" s="91">
        <v>40.349999999999994</v>
      </c>
      <c r="AB20" s="91">
        <v>9419.69</v>
      </c>
      <c r="AC20" s="92">
        <v>720.58</v>
      </c>
      <c r="AD20" s="92">
        <v>0</v>
      </c>
      <c r="AE20" s="92">
        <v>0</v>
      </c>
      <c r="AF20" s="92">
        <v>0</v>
      </c>
      <c r="AG20" s="92">
        <v>0</v>
      </c>
      <c r="AH20" s="92">
        <v>0</v>
      </c>
      <c r="AI20" s="92">
        <v>554.5</v>
      </c>
      <c r="AJ20" s="92">
        <v>0</v>
      </c>
      <c r="AK20" s="91">
        <v>0</v>
      </c>
      <c r="AL20" s="92">
        <v>0</v>
      </c>
      <c r="AM20" s="91">
        <v>0</v>
      </c>
      <c r="AN20" s="91">
        <v>11029.09</v>
      </c>
      <c r="AO20" s="95">
        <f t="shared" si="5"/>
        <v>0</v>
      </c>
      <c r="AP20" s="91">
        <v>0</v>
      </c>
      <c r="AQ20" s="91">
        <v>11909.69</v>
      </c>
      <c r="AR20" s="91">
        <v>0</v>
      </c>
      <c r="AS20" s="91">
        <v>0</v>
      </c>
      <c r="AT20" s="91">
        <v>2308.7399999999998</v>
      </c>
      <c r="AU20" s="91">
        <v>0</v>
      </c>
      <c r="AV20" s="91">
        <v>0</v>
      </c>
      <c r="AW20" s="91">
        <v>0</v>
      </c>
      <c r="AX20" s="91">
        <v>3</v>
      </c>
      <c r="AY20" s="91">
        <v>1</v>
      </c>
      <c r="AZ20" s="91">
        <v>0</v>
      </c>
      <c r="BA20" s="91">
        <v>0</v>
      </c>
      <c r="BB20" s="91">
        <v>0</v>
      </c>
      <c r="BC20" s="91">
        <v>0</v>
      </c>
      <c r="BD20" s="91">
        <v>0</v>
      </c>
      <c r="BE20" s="93">
        <f t="shared" si="6"/>
        <v>4</v>
      </c>
      <c r="BF20" s="91">
        <v>0</v>
      </c>
      <c r="BG20" s="91">
        <v>0</v>
      </c>
      <c r="BH20" s="91">
        <v>0</v>
      </c>
      <c r="BI20" s="92">
        <v>0</v>
      </c>
      <c r="BJ20" s="92">
        <v>0</v>
      </c>
      <c r="BK20" s="92">
        <v>0</v>
      </c>
      <c r="BL20" s="88"/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2"/>
      <c r="CK20" s="62"/>
      <c r="CL20" s="62"/>
      <c r="CM20" s="62"/>
      <c r="CN20" s="62"/>
      <c r="CO20" s="62"/>
      <c r="CP20" s="62"/>
      <c r="CQ20" s="62"/>
      <c r="CR20" s="62"/>
      <c r="CS20" s="62"/>
      <c r="CT20" s="62"/>
      <c r="CU20" s="62"/>
      <c r="CV20" s="62"/>
      <c r="CW20" s="62"/>
      <c r="CX20" s="62"/>
      <c r="CY20" s="62"/>
      <c r="CZ20" s="62"/>
      <c r="DA20" s="62"/>
      <c r="DB20" s="62"/>
      <c r="DC20" s="62"/>
      <c r="DD20" s="62"/>
      <c r="DE20" s="62"/>
      <c r="DF20" s="62"/>
      <c r="DG20" s="62"/>
      <c r="DH20" s="62"/>
      <c r="DI20" s="62"/>
      <c r="DJ20" s="62"/>
      <c r="DK20" s="62"/>
      <c r="DL20" s="62"/>
      <c r="DM20" s="62"/>
      <c r="DN20" s="62"/>
      <c r="DO20" s="62"/>
      <c r="DP20" s="62"/>
      <c r="DQ20" s="62"/>
      <c r="DR20" s="62"/>
      <c r="DS20" s="62"/>
      <c r="DT20" s="62"/>
      <c r="DU20" s="62"/>
      <c r="DV20" s="62"/>
      <c r="DW20" s="62"/>
      <c r="DX20" s="62"/>
      <c r="DY20" s="62"/>
      <c r="DZ20" s="62"/>
      <c r="EA20" s="62"/>
      <c r="EB20" s="62"/>
      <c r="EC20" s="62"/>
      <c r="ED20" s="62"/>
      <c r="EE20" s="62"/>
      <c r="EF20" s="62"/>
      <c r="EG20" s="62"/>
      <c r="EH20" s="62"/>
      <c r="EI20" s="62"/>
      <c r="EJ20" s="62"/>
      <c r="EK20" s="62"/>
      <c r="EL20" s="62"/>
      <c r="EM20" s="62"/>
      <c r="EN20" s="62"/>
      <c r="EO20" s="62"/>
      <c r="EP20" s="62"/>
      <c r="EQ20" s="62"/>
      <c r="ER20" s="62"/>
      <c r="ES20" s="62"/>
      <c r="ET20" s="62"/>
      <c r="EU20" s="62"/>
      <c r="EV20" s="62"/>
      <c r="EW20" s="62"/>
      <c r="EX20" s="62"/>
      <c r="EY20" s="62"/>
      <c r="EZ20" s="62"/>
      <c r="FA20" s="62"/>
      <c r="FB20" s="62"/>
      <c r="FC20" s="62"/>
      <c r="FD20" s="62"/>
      <c r="FE20" s="62"/>
      <c r="FF20" s="62"/>
      <c r="FG20" s="62"/>
      <c r="FH20" s="62"/>
      <c r="FI20" s="62"/>
      <c r="FJ20" s="62"/>
      <c r="FK20" s="62"/>
      <c r="FL20" s="62"/>
      <c r="FM20" s="62"/>
      <c r="FN20" s="62"/>
      <c r="FO20" s="62"/>
      <c r="FP20" s="62"/>
      <c r="FQ20" s="62"/>
      <c r="FR20" s="62"/>
      <c r="FS20" s="62"/>
      <c r="FT20" s="62"/>
      <c r="FU20" s="62"/>
      <c r="FV20" s="62"/>
      <c r="FW20" s="62"/>
      <c r="FX20" s="62"/>
      <c r="FY20" s="62"/>
      <c r="FZ20" s="62"/>
      <c r="GA20" s="62"/>
      <c r="GB20" s="62"/>
      <c r="GC20" s="62"/>
      <c r="GD20" s="62"/>
      <c r="GE20" s="62"/>
      <c r="GF20" s="62"/>
      <c r="GG20" s="62"/>
      <c r="GH20" s="62"/>
      <c r="GI20" s="62"/>
      <c r="GJ20" s="62"/>
      <c r="GK20" s="62"/>
      <c r="GL20" s="62"/>
      <c r="GM20" s="62"/>
      <c r="GN20" s="62"/>
      <c r="GO20" s="62"/>
      <c r="GP20" s="62"/>
      <c r="GQ20" s="62"/>
      <c r="GR20" s="62"/>
      <c r="GS20" s="62"/>
      <c r="GT20" s="62"/>
      <c r="GU20" s="62"/>
      <c r="GV20" s="62"/>
      <c r="GW20" s="62"/>
      <c r="GX20" s="62"/>
      <c r="GY20" s="62"/>
      <c r="GZ20" s="62"/>
      <c r="HA20" s="62"/>
      <c r="HB20" s="62"/>
      <c r="HC20" s="62"/>
      <c r="HD20" s="62"/>
      <c r="HE20" s="62"/>
      <c r="HF20" s="62"/>
      <c r="HG20" s="62"/>
      <c r="HH20" s="62"/>
      <c r="HI20" s="62"/>
      <c r="HJ20" s="62"/>
      <c r="HK20" s="62"/>
      <c r="HL20" s="62"/>
    </row>
    <row r="21" spans="1:220" s="20" customFormat="1" x14ac:dyDescent="0.35">
      <c r="A21" s="22">
        <v>8</v>
      </c>
      <c r="B21" s="66" t="s">
        <v>155</v>
      </c>
      <c r="C21" s="66" t="s">
        <v>169</v>
      </c>
      <c r="D21" s="39" t="s">
        <v>117</v>
      </c>
      <c r="E21" s="39" t="s">
        <v>118</v>
      </c>
      <c r="F21" s="24" t="s">
        <v>77</v>
      </c>
      <c r="G21" s="91">
        <v>299419.95</v>
      </c>
      <c r="H21" s="91">
        <v>299419.95</v>
      </c>
      <c r="I21" s="91">
        <v>117838.18</v>
      </c>
      <c r="J21" s="91">
        <v>126820.32</v>
      </c>
      <c r="K21" s="92">
        <v>-7169.68</v>
      </c>
      <c r="L21" s="92">
        <v>33802.01</v>
      </c>
      <c r="M21" s="92">
        <v>23807.45</v>
      </c>
      <c r="N21" s="91">
        <v>186328.04</v>
      </c>
      <c r="O21" s="102">
        <v>1</v>
      </c>
      <c r="P21" s="93"/>
      <c r="Q21" s="91"/>
      <c r="R21" s="91"/>
      <c r="S21" s="94"/>
      <c r="T21" s="91"/>
      <c r="U21" s="91">
        <v>114313.37000000002</v>
      </c>
      <c r="V21" s="91">
        <v>117158.33</v>
      </c>
      <c r="W21" s="91">
        <v>67948.25</v>
      </c>
      <c r="X21" s="94">
        <v>4.8987723721112458E-2</v>
      </c>
      <c r="Y21" s="91">
        <v>9067.94</v>
      </c>
      <c r="Z21" s="91">
        <v>0</v>
      </c>
      <c r="AA21" s="91">
        <v>0</v>
      </c>
      <c r="AB21" s="91">
        <v>0</v>
      </c>
      <c r="AC21" s="92">
        <v>0</v>
      </c>
      <c r="AD21" s="92">
        <v>0</v>
      </c>
      <c r="AE21" s="92">
        <v>0</v>
      </c>
      <c r="AF21" s="92">
        <v>0</v>
      </c>
      <c r="AG21" s="92">
        <v>0</v>
      </c>
      <c r="AH21" s="92">
        <v>0</v>
      </c>
      <c r="AI21" s="92">
        <v>0</v>
      </c>
      <c r="AJ21" s="92">
        <v>375</v>
      </c>
      <c r="AK21" s="91">
        <v>0</v>
      </c>
      <c r="AL21" s="92">
        <v>0</v>
      </c>
      <c r="AM21" s="91">
        <v>0</v>
      </c>
      <c r="AN21" s="91">
        <v>3528.6</v>
      </c>
      <c r="AO21" s="95">
        <f t="shared" si="5"/>
        <v>0</v>
      </c>
      <c r="AP21" s="91">
        <v>0</v>
      </c>
      <c r="AQ21" s="91">
        <v>6500</v>
      </c>
      <c r="AR21" s="91">
        <v>0</v>
      </c>
      <c r="AS21" s="91">
        <v>0</v>
      </c>
      <c r="AT21" s="91">
        <v>2647.35</v>
      </c>
      <c r="AU21" s="91">
        <v>0</v>
      </c>
      <c r="AV21" s="91">
        <v>0</v>
      </c>
      <c r="AW21" s="91">
        <v>0</v>
      </c>
      <c r="AX21" s="91">
        <v>10</v>
      </c>
      <c r="AY21" s="91">
        <v>1</v>
      </c>
      <c r="AZ21" s="91">
        <v>0</v>
      </c>
      <c r="BA21" s="91">
        <v>0</v>
      </c>
      <c r="BB21" s="91">
        <v>0</v>
      </c>
      <c r="BC21" s="91">
        <v>-3</v>
      </c>
      <c r="BD21" s="91">
        <v>0</v>
      </c>
      <c r="BE21" s="93">
        <f t="shared" si="6"/>
        <v>8</v>
      </c>
      <c r="BF21" s="91">
        <v>0</v>
      </c>
      <c r="BG21" s="91">
        <v>2</v>
      </c>
      <c r="BH21" s="91">
        <v>0</v>
      </c>
      <c r="BI21" s="92">
        <v>1</v>
      </c>
      <c r="BJ21" s="92">
        <v>0</v>
      </c>
      <c r="BK21" s="92">
        <v>0</v>
      </c>
      <c r="BL21" s="88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  <c r="GM21" s="19"/>
      <c r="GN21" s="19"/>
      <c r="GO21" s="19"/>
      <c r="GP21" s="19"/>
      <c r="GQ21" s="19"/>
      <c r="GR21" s="19"/>
      <c r="GS21" s="19"/>
      <c r="GT21" s="19"/>
      <c r="GU21" s="19"/>
      <c r="GV21" s="19"/>
      <c r="GW21" s="19"/>
      <c r="GX21" s="19"/>
      <c r="GY21" s="19"/>
      <c r="GZ21" s="19"/>
      <c r="HA21" s="19"/>
      <c r="HB21" s="19"/>
      <c r="HC21" s="19"/>
      <c r="HD21" s="19"/>
      <c r="HE21" s="19"/>
      <c r="HF21" s="19"/>
      <c r="HG21" s="19"/>
      <c r="HH21" s="19"/>
      <c r="HI21" s="19"/>
      <c r="HJ21" s="19"/>
      <c r="HK21" s="19"/>
      <c r="HL21" s="19"/>
    </row>
    <row r="22" spans="1:220" s="65" customFormat="1" x14ac:dyDescent="0.35">
      <c r="A22" s="59">
        <v>9</v>
      </c>
      <c r="B22" s="60" t="s">
        <v>93</v>
      </c>
      <c r="C22" s="60" t="s">
        <v>170</v>
      </c>
      <c r="D22" s="39" t="s">
        <v>119</v>
      </c>
      <c r="E22" s="39" t="s">
        <v>118</v>
      </c>
      <c r="F22" s="64" t="s">
        <v>48</v>
      </c>
      <c r="G22" s="91">
        <v>383235.2</v>
      </c>
      <c r="H22" s="91">
        <v>383235.2</v>
      </c>
      <c r="I22" s="91">
        <v>757.46</v>
      </c>
      <c r="J22" s="91">
        <v>304701.03000000003</v>
      </c>
      <c r="K22" s="92">
        <v>7029.65</v>
      </c>
      <c r="L22" s="92">
        <v>18184.62</v>
      </c>
      <c r="M22" s="92">
        <v>22599.64</v>
      </c>
      <c r="N22" s="91">
        <v>377172.08</v>
      </c>
      <c r="O22" s="102">
        <v>1.01</v>
      </c>
      <c r="P22" s="93"/>
      <c r="Q22" s="91"/>
      <c r="R22" s="91"/>
      <c r="S22" s="94"/>
      <c r="T22" s="91"/>
      <c r="U22" s="91">
        <v>757.46000000002095</v>
      </c>
      <c r="V22" s="91">
        <v>382477.74</v>
      </c>
      <c r="W22" s="91">
        <v>0</v>
      </c>
      <c r="X22" s="94">
        <v>5.4000005333643727E-2</v>
      </c>
      <c r="Y22" s="91">
        <v>20653.8</v>
      </c>
      <c r="Z22" s="91">
        <v>80066.8</v>
      </c>
      <c r="AA22" s="91">
        <v>0</v>
      </c>
      <c r="AB22" s="91">
        <v>2855.97</v>
      </c>
      <c r="AC22" s="92">
        <v>222.87</v>
      </c>
      <c r="AD22" s="92">
        <v>654.27</v>
      </c>
      <c r="AE22" s="92">
        <v>304</v>
      </c>
      <c r="AF22" s="92">
        <v>0</v>
      </c>
      <c r="AG22" s="92">
        <v>1192.45</v>
      </c>
      <c r="AH22" s="92">
        <v>0</v>
      </c>
      <c r="AI22" s="92">
        <v>615.5</v>
      </c>
      <c r="AJ22" s="92">
        <v>0</v>
      </c>
      <c r="AK22" s="91">
        <v>130.31</v>
      </c>
      <c r="AL22" s="92">
        <v>0</v>
      </c>
      <c r="AM22" s="91">
        <v>0</v>
      </c>
      <c r="AN22" s="91">
        <v>6416.52</v>
      </c>
      <c r="AO22" s="95">
        <f t="shared" si="5"/>
        <v>0</v>
      </c>
      <c r="AP22" s="91">
        <v>0</v>
      </c>
      <c r="AQ22" s="91">
        <v>23127.23</v>
      </c>
      <c r="AR22" s="91">
        <v>0</v>
      </c>
      <c r="AS22" s="91">
        <v>0</v>
      </c>
      <c r="AT22" s="91">
        <v>3253.21</v>
      </c>
      <c r="AU22" s="91">
        <v>0</v>
      </c>
      <c r="AV22" s="91">
        <v>0</v>
      </c>
      <c r="AW22" s="91">
        <v>0</v>
      </c>
      <c r="AX22" s="91">
        <v>12</v>
      </c>
      <c r="AY22" s="91">
        <v>3</v>
      </c>
      <c r="AZ22" s="91">
        <v>2</v>
      </c>
      <c r="BA22" s="91">
        <v>0</v>
      </c>
      <c r="BB22" s="91">
        <v>-3</v>
      </c>
      <c r="BC22" s="91">
        <v>-4</v>
      </c>
      <c r="BD22" s="91">
        <v>0</v>
      </c>
      <c r="BE22" s="93">
        <f t="shared" si="6"/>
        <v>10</v>
      </c>
      <c r="BF22" s="91">
        <v>0</v>
      </c>
      <c r="BG22" s="91">
        <v>0</v>
      </c>
      <c r="BH22" s="91">
        <v>0</v>
      </c>
      <c r="BI22" s="92">
        <v>1</v>
      </c>
      <c r="BJ22" s="92">
        <v>2</v>
      </c>
      <c r="BK22" s="92">
        <v>1</v>
      </c>
      <c r="BL22" s="88"/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2"/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2"/>
      <c r="CK22" s="62"/>
      <c r="CL22" s="62"/>
      <c r="CM22" s="62"/>
      <c r="CN22" s="62"/>
      <c r="CO22" s="62"/>
      <c r="CP22" s="62"/>
      <c r="CQ22" s="62"/>
      <c r="CR22" s="62"/>
      <c r="CS22" s="62"/>
      <c r="CT22" s="62"/>
      <c r="CU22" s="62"/>
      <c r="CV22" s="62"/>
      <c r="CW22" s="62"/>
      <c r="CX22" s="62"/>
      <c r="CY22" s="62"/>
      <c r="CZ22" s="62"/>
      <c r="DA22" s="62"/>
      <c r="DB22" s="62"/>
      <c r="DC22" s="62"/>
      <c r="DD22" s="62"/>
      <c r="DE22" s="62"/>
      <c r="DF22" s="62"/>
      <c r="DG22" s="62"/>
      <c r="DH22" s="62"/>
      <c r="DI22" s="62"/>
      <c r="DJ22" s="62"/>
      <c r="DK22" s="62"/>
      <c r="DL22" s="62"/>
      <c r="DM22" s="62"/>
      <c r="DN22" s="62"/>
      <c r="DO22" s="62"/>
      <c r="DP22" s="62"/>
      <c r="DQ22" s="62"/>
      <c r="DR22" s="62"/>
      <c r="DS22" s="62"/>
      <c r="DT22" s="62"/>
      <c r="DU22" s="62"/>
      <c r="DV22" s="62"/>
      <c r="DW22" s="62"/>
      <c r="DX22" s="62"/>
      <c r="DY22" s="62"/>
      <c r="DZ22" s="62"/>
      <c r="EA22" s="62"/>
      <c r="EB22" s="62"/>
      <c r="EC22" s="62"/>
      <c r="ED22" s="62"/>
      <c r="EE22" s="62"/>
      <c r="EF22" s="62"/>
      <c r="EG22" s="62"/>
      <c r="EH22" s="62"/>
      <c r="EI22" s="62"/>
      <c r="EJ22" s="62"/>
      <c r="EK22" s="62"/>
      <c r="EL22" s="62"/>
      <c r="EM22" s="62"/>
      <c r="EN22" s="62"/>
      <c r="EO22" s="62"/>
      <c r="EP22" s="62"/>
      <c r="EQ22" s="62"/>
      <c r="ER22" s="62"/>
      <c r="ES22" s="62"/>
      <c r="ET22" s="62"/>
      <c r="EU22" s="62"/>
      <c r="EV22" s="62"/>
      <c r="EW22" s="62"/>
      <c r="EX22" s="62"/>
      <c r="EY22" s="62"/>
      <c r="EZ22" s="62"/>
      <c r="FA22" s="62"/>
      <c r="FB22" s="62"/>
      <c r="FC22" s="62"/>
      <c r="FD22" s="62"/>
      <c r="FE22" s="62"/>
      <c r="FF22" s="62"/>
      <c r="FG22" s="62"/>
      <c r="FH22" s="62"/>
      <c r="FI22" s="62"/>
      <c r="FJ22" s="62"/>
      <c r="FK22" s="62"/>
      <c r="FL22" s="62"/>
      <c r="FM22" s="62"/>
      <c r="FN22" s="62"/>
      <c r="FO22" s="62"/>
      <c r="FP22" s="62"/>
      <c r="FQ22" s="62"/>
      <c r="FR22" s="62"/>
      <c r="FS22" s="62"/>
      <c r="FT22" s="62"/>
      <c r="FU22" s="62"/>
      <c r="FV22" s="62"/>
      <c r="FW22" s="62"/>
      <c r="FX22" s="62"/>
      <c r="FY22" s="62"/>
      <c r="FZ22" s="62"/>
      <c r="GA22" s="62"/>
      <c r="GB22" s="62"/>
      <c r="GC22" s="62"/>
      <c r="GD22" s="62"/>
      <c r="GE22" s="62"/>
      <c r="GF22" s="62"/>
      <c r="GG22" s="62"/>
      <c r="GH22" s="62"/>
      <c r="GI22" s="62"/>
      <c r="GJ22" s="62"/>
      <c r="GK22" s="62"/>
      <c r="GL22" s="62"/>
      <c r="GM22" s="62"/>
      <c r="GN22" s="62"/>
      <c r="GO22" s="62"/>
      <c r="GP22" s="62"/>
      <c r="GQ22" s="62"/>
      <c r="GR22" s="62"/>
      <c r="GS22" s="62"/>
      <c r="GT22" s="62"/>
      <c r="GU22" s="62"/>
      <c r="GV22" s="62"/>
      <c r="GW22" s="62"/>
      <c r="GX22" s="62"/>
      <c r="GY22" s="62"/>
      <c r="GZ22" s="62"/>
      <c r="HA22" s="62"/>
      <c r="HB22" s="62"/>
      <c r="HC22" s="62"/>
      <c r="HD22" s="62"/>
      <c r="HE22" s="62"/>
      <c r="HF22" s="62"/>
      <c r="HG22" s="62"/>
      <c r="HH22" s="62"/>
      <c r="HI22" s="62"/>
      <c r="HJ22" s="62"/>
      <c r="HK22" s="62"/>
      <c r="HL22" s="62"/>
    </row>
    <row r="23" spans="1:220" s="63" customFormat="1" ht="16.5" customHeight="1" x14ac:dyDescent="0.35">
      <c r="A23" s="59">
        <v>10</v>
      </c>
      <c r="B23" s="60" t="s">
        <v>94</v>
      </c>
      <c r="C23" s="60" t="s">
        <v>171</v>
      </c>
      <c r="D23" s="39" t="s">
        <v>121</v>
      </c>
      <c r="E23" s="39" t="s">
        <v>120</v>
      </c>
      <c r="F23" s="64" t="s">
        <v>45</v>
      </c>
      <c r="G23" s="91">
        <v>760741.66</v>
      </c>
      <c r="H23" s="91">
        <v>814388.35</v>
      </c>
      <c r="I23" s="91">
        <v>0</v>
      </c>
      <c r="J23" s="91">
        <v>219882.42</v>
      </c>
      <c r="K23" s="92">
        <v>1183.9100000000001</v>
      </c>
      <c r="L23" s="92">
        <v>38473.11</v>
      </c>
      <c r="M23" s="92">
        <v>50872.97</v>
      </c>
      <c r="N23" s="91">
        <v>589206.85</v>
      </c>
      <c r="O23" s="102">
        <v>10</v>
      </c>
      <c r="P23" s="93"/>
      <c r="Q23" s="91"/>
      <c r="R23" s="91"/>
      <c r="S23" s="94"/>
      <c r="T23" s="91"/>
      <c r="U23" s="91">
        <v>0</v>
      </c>
      <c r="V23" s="91">
        <v>292769.13</v>
      </c>
      <c r="W23" s="91">
        <v>467972.53</v>
      </c>
      <c r="X23" s="94">
        <v>3.7696949579440669E-2</v>
      </c>
      <c r="Y23" s="91">
        <v>28677.61</v>
      </c>
      <c r="Z23" s="91">
        <v>1440057.9</v>
      </c>
      <c r="AA23" s="91">
        <v>150.35999999999999</v>
      </c>
      <c r="AB23" s="91">
        <v>0</v>
      </c>
      <c r="AC23" s="92">
        <v>0</v>
      </c>
      <c r="AD23" s="92">
        <v>0</v>
      </c>
      <c r="AE23" s="92">
        <v>0</v>
      </c>
      <c r="AF23" s="92">
        <v>0</v>
      </c>
      <c r="AG23" s="92">
        <v>0</v>
      </c>
      <c r="AH23" s="92">
        <v>0</v>
      </c>
      <c r="AI23" s="92">
        <v>0</v>
      </c>
      <c r="AJ23" s="92">
        <v>125</v>
      </c>
      <c r="AK23" s="91">
        <v>0</v>
      </c>
      <c r="AL23" s="92">
        <v>0</v>
      </c>
      <c r="AM23" s="91">
        <v>0</v>
      </c>
      <c r="AN23" s="91">
        <v>5536.38</v>
      </c>
      <c r="AO23" s="95">
        <f t="shared" si="5"/>
        <v>0</v>
      </c>
      <c r="AP23" s="91">
        <v>0</v>
      </c>
      <c r="AQ23" s="91">
        <v>76778.649999999994</v>
      </c>
      <c r="AR23" s="91">
        <v>0</v>
      </c>
      <c r="AS23" s="91">
        <v>0</v>
      </c>
      <c r="AT23" s="91">
        <v>0</v>
      </c>
      <c r="AU23" s="91">
        <v>0</v>
      </c>
      <c r="AV23" s="91">
        <v>0</v>
      </c>
      <c r="AW23" s="91">
        <v>0</v>
      </c>
      <c r="AX23" s="91">
        <v>11</v>
      </c>
      <c r="AY23" s="91">
        <v>8</v>
      </c>
      <c r="AZ23" s="91">
        <v>0</v>
      </c>
      <c r="BA23" s="91">
        <v>0</v>
      </c>
      <c r="BB23" s="91">
        <v>0</v>
      </c>
      <c r="BC23" s="91">
        <v>-1</v>
      </c>
      <c r="BD23" s="91">
        <v>0</v>
      </c>
      <c r="BE23" s="93">
        <f t="shared" si="6"/>
        <v>18</v>
      </c>
      <c r="BF23" s="91">
        <v>3</v>
      </c>
      <c r="BG23" s="91">
        <v>0</v>
      </c>
      <c r="BH23" s="91">
        <v>0</v>
      </c>
      <c r="BI23" s="92">
        <v>0</v>
      </c>
      <c r="BJ23" s="92">
        <v>1</v>
      </c>
      <c r="BK23" s="92">
        <v>0</v>
      </c>
      <c r="BL23" s="88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2"/>
      <c r="CK23" s="62"/>
      <c r="CL23" s="62"/>
      <c r="CM23" s="62"/>
      <c r="CN23" s="62"/>
      <c r="CO23" s="62"/>
      <c r="CP23" s="62"/>
      <c r="CQ23" s="62"/>
      <c r="CR23" s="62"/>
      <c r="CS23" s="62"/>
      <c r="CT23" s="62"/>
      <c r="CU23" s="62"/>
      <c r="CV23" s="62"/>
      <c r="CW23" s="62"/>
      <c r="CX23" s="62"/>
      <c r="CY23" s="62"/>
      <c r="CZ23" s="62"/>
      <c r="DA23" s="62"/>
      <c r="DB23" s="62"/>
      <c r="DC23" s="62"/>
      <c r="DD23" s="62"/>
      <c r="DE23" s="62"/>
      <c r="DF23" s="62"/>
      <c r="DG23" s="62"/>
      <c r="DH23" s="62"/>
      <c r="DI23" s="62"/>
      <c r="DJ23" s="62"/>
      <c r="DK23" s="62"/>
      <c r="DL23" s="62"/>
      <c r="DM23" s="62"/>
      <c r="DN23" s="62"/>
      <c r="DO23" s="62"/>
      <c r="DP23" s="62"/>
      <c r="DQ23" s="62"/>
      <c r="DR23" s="62"/>
      <c r="DS23" s="62"/>
      <c r="DT23" s="62"/>
      <c r="DU23" s="62"/>
      <c r="DV23" s="62"/>
      <c r="DW23" s="62"/>
      <c r="DX23" s="62"/>
      <c r="DY23" s="62"/>
      <c r="DZ23" s="62"/>
      <c r="EA23" s="62"/>
      <c r="EB23" s="62"/>
      <c r="EC23" s="62"/>
      <c r="ED23" s="62"/>
      <c r="EE23" s="62"/>
      <c r="EF23" s="62"/>
      <c r="EG23" s="62"/>
      <c r="EH23" s="62"/>
      <c r="EI23" s="62"/>
      <c r="EJ23" s="62"/>
      <c r="EK23" s="62"/>
      <c r="EL23" s="62"/>
      <c r="EM23" s="62"/>
      <c r="EN23" s="62"/>
      <c r="EO23" s="62"/>
      <c r="EP23" s="62"/>
      <c r="EQ23" s="62"/>
      <c r="ER23" s="62"/>
      <c r="ES23" s="62"/>
      <c r="ET23" s="62"/>
      <c r="EU23" s="62"/>
      <c r="EV23" s="62"/>
      <c r="EW23" s="62"/>
      <c r="EX23" s="62"/>
      <c r="EY23" s="62"/>
      <c r="EZ23" s="62"/>
      <c r="FA23" s="62"/>
      <c r="FB23" s="62"/>
      <c r="FC23" s="62"/>
      <c r="FD23" s="62"/>
      <c r="FE23" s="62"/>
      <c r="FF23" s="62"/>
      <c r="FG23" s="62"/>
      <c r="FH23" s="62"/>
      <c r="FI23" s="62"/>
      <c r="FJ23" s="62"/>
      <c r="FK23" s="62"/>
      <c r="FL23" s="62"/>
      <c r="FM23" s="62"/>
      <c r="FN23" s="62"/>
      <c r="FO23" s="62"/>
      <c r="FP23" s="62"/>
      <c r="FQ23" s="62"/>
      <c r="FR23" s="62"/>
      <c r="FS23" s="62"/>
      <c r="FT23" s="62"/>
      <c r="FU23" s="62"/>
      <c r="FV23" s="62"/>
      <c r="FW23" s="62"/>
      <c r="FX23" s="62"/>
      <c r="FY23" s="62"/>
      <c r="FZ23" s="62"/>
      <c r="GA23" s="62"/>
      <c r="GB23" s="62"/>
      <c r="GC23" s="62"/>
      <c r="GD23" s="62"/>
      <c r="GE23" s="62"/>
      <c r="GF23" s="62"/>
      <c r="GG23" s="62"/>
      <c r="GH23" s="62"/>
      <c r="GI23" s="62"/>
      <c r="GJ23" s="62"/>
      <c r="GK23" s="62"/>
      <c r="GL23" s="62"/>
      <c r="GM23" s="62"/>
      <c r="GN23" s="62"/>
      <c r="GO23" s="62"/>
      <c r="GP23" s="62"/>
      <c r="GQ23" s="62"/>
      <c r="GR23" s="62"/>
      <c r="GS23" s="62"/>
      <c r="GT23" s="62"/>
      <c r="GU23" s="62"/>
      <c r="GV23" s="62"/>
      <c r="GW23" s="62"/>
      <c r="GX23" s="62"/>
      <c r="GY23" s="62"/>
      <c r="GZ23" s="62"/>
      <c r="HA23" s="62"/>
      <c r="HB23" s="62"/>
      <c r="HC23" s="62"/>
      <c r="HD23" s="62"/>
      <c r="HE23" s="62"/>
      <c r="HF23" s="62"/>
      <c r="HG23" s="62"/>
      <c r="HH23" s="62"/>
      <c r="HI23" s="62"/>
      <c r="HJ23" s="62"/>
      <c r="HK23" s="62"/>
      <c r="HL23" s="62"/>
    </row>
    <row r="24" spans="1:220" s="63" customFormat="1" x14ac:dyDescent="0.35">
      <c r="A24" s="59">
        <v>10</v>
      </c>
      <c r="B24" s="98" t="s">
        <v>95</v>
      </c>
      <c r="C24" s="60" t="s">
        <v>172</v>
      </c>
      <c r="D24" s="39" t="s">
        <v>122</v>
      </c>
      <c r="E24" s="39" t="s">
        <v>108</v>
      </c>
      <c r="F24" s="64" t="s">
        <v>45</v>
      </c>
      <c r="G24" s="91">
        <v>0</v>
      </c>
      <c r="H24" s="91">
        <v>0</v>
      </c>
      <c r="I24" s="91">
        <v>0</v>
      </c>
      <c r="J24" s="91">
        <v>0</v>
      </c>
      <c r="K24" s="92">
        <v>0</v>
      </c>
      <c r="L24" s="92">
        <v>335173.49</v>
      </c>
      <c r="M24" s="92">
        <v>14397.45</v>
      </c>
      <c r="N24" s="91">
        <v>350055.84</v>
      </c>
      <c r="O24" s="102">
        <v>0</v>
      </c>
      <c r="P24" s="99"/>
      <c r="Q24" s="100"/>
      <c r="R24" s="100"/>
      <c r="S24" s="94"/>
      <c r="T24" s="100"/>
      <c r="U24" s="91">
        <v>0</v>
      </c>
      <c r="V24" s="91">
        <v>0</v>
      </c>
      <c r="W24" s="91">
        <v>0</v>
      </c>
      <c r="X24" s="94">
        <v>0</v>
      </c>
      <c r="Y24" s="91">
        <v>0</v>
      </c>
      <c r="Z24" s="91">
        <v>0</v>
      </c>
      <c r="AA24" s="91">
        <v>0</v>
      </c>
      <c r="AB24" s="91">
        <v>0</v>
      </c>
      <c r="AC24" s="92">
        <v>0</v>
      </c>
      <c r="AD24" s="92">
        <v>0</v>
      </c>
      <c r="AE24" s="92">
        <v>0</v>
      </c>
      <c r="AF24" s="92">
        <v>0</v>
      </c>
      <c r="AG24" s="92">
        <v>70</v>
      </c>
      <c r="AH24" s="92">
        <v>0</v>
      </c>
      <c r="AI24" s="92">
        <v>0</v>
      </c>
      <c r="AJ24" s="92">
        <v>0</v>
      </c>
      <c r="AK24" s="91">
        <v>0</v>
      </c>
      <c r="AL24" s="92">
        <v>0</v>
      </c>
      <c r="AM24" s="91">
        <v>0</v>
      </c>
      <c r="AN24" s="91">
        <v>1363</v>
      </c>
      <c r="AO24" s="95">
        <f t="shared" si="5"/>
        <v>0</v>
      </c>
      <c r="AP24" s="91">
        <v>0</v>
      </c>
      <c r="AQ24" s="91">
        <v>0</v>
      </c>
      <c r="AR24" s="91">
        <v>0</v>
      </c>
      <c r="AS24" s="91">
        <v>0</v>
      </c>
      <c r="AT24" s="91">
        <v>0</v>
      </c>
      <c r="AU24" s="91">
        <v>0</v>
      </c>
      <c r="AV24" s="91">
        <v>0</v>
      </c>
      <c r="AW24" s="91">
        <v>0</v>
      </c>
      <c r="AX24" s="91">
        <v>1</v>
      </c>
      <c r="AY24" s="91">
        <v>0</v>
      </c>
      <c r="AZ24" s="91">
        <v>0</v>
      </c>
      <c r="BA24" s="91">
        <v>0</v>
      </c>
      <c r="BB24" s="91">
        <v>0</v>
      </c>
      <c r="BC24" s="91">
        <v>-1</v>
      </c>
      <c r="BD24" s="91">
        <v>0</v>
      </c>
      <c r="BE24" s="93">
        <f t="shared" si="6"/>
        <v>0</v>
      </c>
      <c r="BF24" s="91">
        <v>0</v>
      </c>
      <c r="BG24" s="91">
        <v>0</v>
      </c>
      <c r="BH24" s="91">
        <v>1</v>
      </c>
      <c r="BI24" s="92">
        <v>0</v>
      </c>
      <c r="BJ24" s="92">
        <v>0</v>
      </c>
      <c r="BK24" s="92">
        <v>0</v>
      </c>
      <c r="BL24" s="88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2"/>
      <c r="CK24" s="62"/>
      <c r="CL24" s="62"/>
      <c r="CM24" s="62"/>
      <c r="CN24" s="62"/>
      <c r="CO24" s="62"/>
      <c r="CP24" s="62"/>
      <c r="CQ24" s="62"/>
      <c r="CR24" s="62"/>
      <c r="CS24" s="62"/>
      <c r="CT24" s="62"/>
      <c r="CU24" s="62"/>
      <c r="CV24" s="62"/>
      <c r="CW24" s="62"/>
      <c r="CX24" s="62"/>
      <c r="CY24" s="62"/>
      <c r="CZ24" s="62"/>
      <c r="DA24" s="62"/>
      <c r="DB24" s="62"/>
      <c r="DC24" s="62"/>
      <c r="DD24" s="62"/>
      <c r="DE24" s="62"/>
      <c r="DF24" s="62"/>
      <c r="DG24" s="62"/>
      <c r="DH24" s="62"/>
      <c r="DI24" s="62"/>
      <c r="DJ24" s="62"/>
      <c r="DK24" s="62"/>
      <c r="DL24" s="62"/>
      <c r="DM24" s="62"/>
      <c r="DN24" s="62"/>
      <c r="DO24" s="62"/>
      <c r="DP24" s="62"/>
      <c r="DQ24" s="62"/>
      <c r="DR24" s="62"/>
      <c r="DS24" s="62"/>
      <c r="DT24" s="62"/>
      <c r="DU24" s="62"/>
      <c r="DV24" s="62"/>
      <c r="DW24" s="62"/>
      <c r="DX24" s="62"/>
      <c r="DY24" s="62"/>
      <c r="DZ24" s="62"/>
      <c r="EA24" s="62"/>
      <c r="EB24" s="62"/>
      <c r="EC24" s="62"/>
      <c r="ED24" s="62"/>
      <c r="EE24" s="62"/>
      <c r="EF24" s="62"/>
      <c r="EG24" s="62"/>
      <c r="EH24" s="62"/>
      <c r="EI24" s="62"/>
      <c r="EJ24" s="62"/>
      <c r="EK24" s="62"/>
      <c r="EL24" s="62"/>
      <c r="EM24" s="62"/>
      <c r="EN24" s="62"/>
      <c r="EO24" s="62"/>
      <c r="EP24" s="62"/>
      <c r="EQ24" s="62"/>
      <c r="ER24" s="62"/>
      <c r="ES24" s="62"/>
      <c r="ET24" s="62"/>
      <c r="EU24" s="62"/>
      <c r="EV24" s="62"/>
      <c r="EW24" s="62"/>
      <c r="EX24" s="62"/>
      <c r="EY24" s="62"/>
      <c r="EZ24" s="62"/>
      <c r="FA24" s="62"/>
      <c r="FB24" s="62"/>
      <c r="FC24" s="62"/>
      <c r="FD24" s="62"/>
      <c r="FE24" s="62"/>
      <c r="FF24" s="62"/>
      <c r="FG24" s="62"/>
      <c r="FH24" s="62"/>
      <c r="FI24" s="62"/>
      <c r="FJ24" s="62"/>
      <c r="FK24" s="62"/>
      <c r="FL24" s="62"/>
      <c r="FM24" s="62"/>
      <c r="FN24" s="62"/>
      <c r="FO24" s="62"/>
      <c r="FP24" s="62"/>
      <c r="FQ24" s="62"/>
      <c r="FR24" s="62"/>
      <c r="FS24" s="62"/>
      <c r="FT24" s="62"/>
      <c r="FU24" s="62"/>
      <c r="FV24" s="62"/>
      <c r="FW24" s="62"/>
      <c r="FX24" s="62"/>
      <c r="FY24" s="62"/>
      <c r="FZ24" s="62"/>
      <c r="GA24" s="62"/>
      <c r="GB24" s="62"/>
      <c r="GC24" s="62"/>
      <c r="GD24" s="62"/>
      <c r="GE24" s="62"/>
      <c r="GF24" s="62"/>
      <c r="GG24" s="62"/>
      <c r="GH24" s="62"/>
      <c r="GI24" s="62"/>
      <c r="GJ24" s="62"/>
      <c r="GK24" s="62"/>
      <c r="GL24" s="62"/>
      <c r="GM24" s="62"/>
      <c r="GN24" s="62"/>
      <c r="GO24" s="62"/>
      <c r="GP24" s="62"/>
      <c r="GQ24" s="62"/>
      <c r="GR24" s="62"/>
      <c r="GS24" s="62"/>
      <c r="GT24" s="62"/>
      <c r="GU24" s="62"/>
      <c r="GV24" s="62"/>
      <c r="GW24" s="62"/>
      <c r="GX24" s="62"/>
      <c r="GY24" s="62"/>
      <c r="GZ24" s="62"/>
      <c r="HA24" s="62"/>
      <c r="HB24" s="62"/>
      <c r="HC24" s="62"/>
      <c r="HD24" s="62"/>
      <c r="HE24" s="62"/>
      <c r="HF24" s="62"/>
      <c r="HG24" s="62"/>
      <c r="HH24" s="62"/>
      <c r="HI24" s="62"/>
      <c r="HJ24" s="62"/>
      <c r="HK24" s="62"/>
      <c r="HL24" s="62"/>
    </row>
    <row r="25" spans="1:220" s="20" customFormat="1" x14ac:dyDescent="0.35">
      <c r="A25" s="22">
        <v>10</v>
      </c>
      <c r="B25" s="66" t="s">
        <v>187</v>
      </c>
      <c r="C25" s="66" t="s">
        <v>194</v>
      </c>
      <c r="D25" s="39" t="s">
        <v>123</v>
      </c>
      <c r="E25" s="39" t="s">
        <v>124</v>
      </c>
      <c r="F25" s="58" t="s">
        <v>44</v>
      </c>
      <c r="G25" s="91">
        <v>1990233.94</v>
      </c>
      <c r="H25" s="91">
        <v>1990233.94</v>
      </c>
      <c r="I25" s="91">
        <v>158600</v>
      </c>
      <c r="J25" s="91">
        <v>1079688.95</v>
      </c>
      <c r="K25" s="92">
        <v>76336.22</v>
      </c>
      <c r="L25" s="92">
        <v>453206.61</v>
      </c>
      <c r="M25" s="92">
        <v>25386.35</v>
      </c>
      <c r="N25" s="91">
        <v>1700308.16</v>
      </c>
      <c r="O25" s="102">
        <v>7</v>
      </c>
      <c r="P25" s="93"/>
      <c r="Q25" s="91"/>
      <c r="R25" s="91"/>
      <c r="S25" s="94"/>
      <c r="T25" s="91"/>
      <c r="U25" s="91">
        <v>0</v>
      </c>
      <c r="V25" s="91">
        <v>668065.14</v>
      </c>
      <c r="W25" s="91">
        <v>1322168.8</v>
      </c>
      <c r="X25" s="94">
        <v>3.6713432793734797E-2</v>
      </c>
      <c r="Y25" s="91">
        <v>65690.03</v>
      </c>
      <c r="Z25" s="91">
        <v>0</v>
      </c>
      <c r="AA25" s="91">
        <v>0</v>
      </c>
      <c r="AB25" s="91">
        <v>0</v>
      </c>
      <c r="AC25" s="92">
        <v>0</v>
      </c>
      <c r="AD25" s="92">
        <v>0</v>
      </c>
      <c r="AE25" s="92">
        <v>184.09</v>
      </c>
      <c r="AF25" s="92">
        <v>192.07</v>
      </c>
      <c r="AG25" s="92">
        <v>228.92</v>
      </c>
      <c r="AH25" s="92">
        <v>0</v>
      </c>
      <c r="AI25" s="92">
        <v>304.16000000000003</v>
      </c>
      <c r="AJ25" s="92">
        <v>500</v>
      </c>
      <c r="AK25" s="91">
        <v>22.16</v>
      </c>
      <c r="AL25" s="92">
        <v>0</v>
      </c>
      <c r="AM25" s="91">
        <v>0</v>
      </c>
      <c r="AN25" s="91">
        <v>2021.45</v>
      </c>
      <c r="AO25" s="95">
        <f t="shared" si="5"/>
        <v>0</v>
      </c>
      <c r="AP25" s="91">
        <v>0</v>
      </c>
      <c r="AQ25" s="91">
        <v>68000</v>
      </c>
      <c r="AR25" s="91">
        <v>2309.9699999999998</v>
      </c>
      <c r="AS25" s="91">
        <v>0</v>
      </c>
      <c r="AT25" s="91">
        <v>3338.29</v>
      </c>
      <c r="AU25" s="91">
        <v>0</v>
      </c>
      <c r="AV25" s="91">
        <v>0</v>
      </c>
      <c r="AW25" s="91">
        <v>0</v>
      </c>
      <c r="AX25" s="91">
        <v>10</v>
      </c>
      <c r="AY25" s="91">
        <v>5</v>
      </c>
      <c r="AZ25" s="91">
        <v>0</v>
      </c>
      <c r="BA25" s="91">
        <v>0</v>
      </c>
      <c r="BB25" s="91">
        <v>0</v>
      </c>
      <c r="BC25" s="91">
        <v>-6</v>
      </c>
      <c r="BD25" s="91">
        <v>0</v>
      </c>
      <c r="BE25" s="93">
        <f t="shared" si="6"/>
        <v>9</v>
      </c>
      <c r="BF25" s="91">
        <v>0</v>
      </c>
      <c r="BG25" s="91">
        <v>2</v>
      </c>
      <c r="BH25" s="91">
        <v>0</v>
      </c>
      <c r="BI25" s="92">
        <v>1</v>
      </c>
      <c r="BJ25" s="92">
        <v>0</v>
      </c>
      <c r="BK25" s="92">
        <v>0</v>
      </c>
      <c r="BL25" s="87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</row>
    <row r="26" spans="1:220" s="63" customFormat="1" x14ac:dyDescent="0.35">
      <c r="A26" s="81">
        <v>11</v>
      </c>
      <c r="B26" s="82" t="s">
        <v>158</v>
      </c>
      <c r="C26" s="82" t="s">
        <v>173</v>
      </c>
      <c r="D26" s="39" t="s">
        <v>125</v>
      </c>
      <c r="E26" s="39" t="s">
        <v>118</v>
      </c>
      <c r="F26" s="83" t="s">
        <v>85</v>
      </c>
      <c r="G26" s="91">
        <v>605218</v>
      </c>
      <c r="H26" s="91">
        <v>616700</v>
      </c>
      <c r="I26" s="91">
        <v>2206</v>
      </c>
      <c r="J26" s="91">
        <v>23049</v>
      </c>
      <c r="K26" s="92">
        <v>79296</v>
      </c>
      <c r="L26" s="92">
        <v>290678</v>
      </c>
      <c r="M26" s="92">
        <v>127820</v>
      </c>
      <c r="N26" s="91">
        <v>650694</v>
      </c>
      <c r="O26" s="102">
        <v>2</v>
      </c>
      <c r="P26" s="93"/>
      <c r="Q26" s="91"/>
      <c r="R26" s="91"/>
      <c r="S26" s="94"/>
      <c r="T26" s="91"/>
      <c r="U26" s="91">
        <v>0</v>
      </c>
      <c r="V26" s="91">
        <v>605218</v>
      </c>
      <c r="W26" s="91">
        <v>0</v>
      </c>
      <c r="X26" s="94">
        <v>0.1</v>
      </c>
      <c r="Y26" s="91">
        <v>60516.41</v>
      </c>
      <c r="Z26" s="91">
        <v>0</v>
      </c>
      <c r="AA26" s="91">
        <v>0</v>
      </c>
      <c r="AB26" s="91">
        <v>13716</v>
      </c>
      <c r="AC26" s="92">
        <v>0</v>
      </c>
      <c r="AD26" s="92">
        <v>0</v>
      </c>
      <c r="AE26" s="92">
        <v>0</v>
      </c>
      <c r="AF26" s="92">
        <v>0</v>
      </c>
      <c r="AG26" s="92">
        <v>0</v>
      </c>
      <c r="AH26" s="92">
        <v>0</v>
      </c>
      <c r="AI26" s="92">
        <v>250</v>
      </c>
      <c r="AJ26" s="92">
        <v>125</v>
      </c>
      <c r="AK26" s="91">
        <v>0</v>
      </c>
      <c r="AL26" s="92">
        <v>0</v>
      </c>
      <c r="AM26" s="91">
        <v>0</v>
      </c>
      <c r="AN26" s="91">
        <v>14411</v>
      </c>
      <c r="AO26" s="95">
        <f t="shared" si="5"/>
        <v>0</v>
      </c>
      <c r="AP26" s="91">
        <v>0</v>
      </c>
      <c r="AQ26" s="91">
        <v>30258</v>
      </c>
      <c r="AR26" s="91">
        <v>0</v>
      </c>
      <c r="AS26" s="91">
        <v>0</v>
      </c>
      <c r="AT26" s="91">
        <v>18167</v>
      </c>
      <c r="AU26" s="91">
        <v>0</v>
      </c>
      <c r="AV26" s="91">
        <v>0</v>
      </c>
      <c r="AW26" s="91">
        <v>0</v>
      </c>
      <c r="AX26" s="91">
        <v>27</v>
      </c>
      <c r="AY26" s="91">
        <v>2</v>
      </c>
      <c r="AZ26" s="91">
        <v>0</v>
      </c>
      <c r="BA26" s="91">
        <v>0</v>
      </c>
      <c r="BB26" s="91">
        <v>-1</v>
      </c>
      <c r="BC26" s="91">
        <v>-18</v>
      </c>
      <c r="BD26" s="91">
        <v>0</v>
      </c>
      <c r="BE26" s="93">
        <f t="shared" si="6"/>
        <v>10</v>
      </c>
      <c r="BF26" s="91">
        <v>0</v>
      </c>
      <c r="BG26" s="91">
        <v>4</v>
      </c>
      <c r="BH26" s="91">
        <v>2</v>
      </c>
      <c r="BI26" s="92">
        <v>6</v>
      </c>
      <c r="BJ26" s="92">
        <v>2</v>
      </c>
      <c r="BK26" s="92">
        <v>1</v>
      </c>
      <c r="BL26" s="87"/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2"/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2"/>
      <c r="CK26" s="62"/>
      <c r="CL26" s="62"/>
      <c r="CM26" s="62"/>
      <c r="CN26" s="62"/>
      <c r="CO26" s="62"/>
      <c r="CP26" s="62"/>
      <c r="CQ26" s="62"/>
      <c r="CR26" s="62"/>
      <c r="CS26" s="62"/>
      <c r="CT26" s="62"/>
      <c r="CU26" s="62"/>
      <c r="CV26" s="62"/>
      <c r="CW26" s="62"/>
      <c r="CX26" s="62"/>
      <c r="CY26" s="62"/>
      <c r="CZ26" s="62"/>
      <c r="DA26" s="62"/>
      <c r="DB26" s="62"/>
      <c r="DC26" s="62"/>
      <c r="DD26" s="62"/>
      <c r="DE26" s="62"/>
      <c r="DF26" s="62"/>
      <c r="DG26" s="62"/>
      <c r="DH26" s="62"/>
      <c r="DI26" s="62"/>
      <c r="DJ26" s="62"/>
      <c r="DK26" s="62"/>
      <c r="DL26" s="62"/>
      <c r="DM26" s="62"/>
      <c r="DN26" s="62"/>
      <c r="DO26" s="62"/>
      <c r="DP26" s="62"/>
      <c r="DQ26" s="62"/>
      <c r="DR26" s="62"/>
      <c r="DS26" s="62"/>
      <c r="DT26" s="62"/>
      <c r="DU26" s="62"/>
      <c r="DV26" s="62"/>
      <c r="DW26" s="62"/>
      <c r="DX26" s="62"/>
      <c r="DY26" s="62"/>
      <c r="DZ26" s="62"/>
      <c r="EA26" s="62"/>
      <c r="EB26" s="62"/>
      <c r="EC26" s="62"/>
      <c r="ED26" s="62"/>
      <c r="EE26" s="62"/>
      <c r="EF26" s="62"/>
      <c r="EG26" s="62"/>
      <c r="EH26" s="62"/>
      <c r="EI26" s="62"/>
      <c r="EJ26" s="62"/>
      <c r="EK26" s="62"/>
      <c r="EL26" s="62"/>
      <c r="EM26" s="62"/>
      <c r="EN26" s="62"/>
      <c r="EO26" s="62"/>
      <c r="EP26" s="62"/>
      <c r="EQ26" s="62"/>
      <c r="ER26" s="62"/>
      <c r="ES26" s="62"/>
      <c r="ET26" s="62"/>
      <c r="EU26" s="62"/>
      <c r="EV26" s="62"/>
      <c r="EW26" s="62"/>
      <c r="EX26" s="62"/>
      <c r="EY26" s="62"/>
      <c r="EZ26" s="62"/>
      <c r="FA26" s="62"/>
      <c r="FB26" s="62"/>
      <c r="FC26" s="62"/>
      <c r="FD26" s="62"/>
      <c r="FE26" s="62"/>
      <c r="FF26" s="62"/>
      <c r="FG26" s="62"/>
      <c r="FH26" s="62"/>
      <c r="FI26" s="62"/>
      <c r="FJ26" s="62"/>
      <c r="FK26" s="62"/>
      <c r="FL26" s="62"/>
      <c r="FM26" s="62"/>
      <c r="FN26" s="62"/>
      <c r="FO26" s="62"/>
      <c r="FP26" s="62"/>
      <c r="FQ26" s="62"/>
      <c r="FR26" s="62"/>
      <c r="FS26" s="62"/>
      <c r="FT26" s="62"/>
      <c r="FU26" s="62"/>
      <c r="FV26" s="62"/>
      <c r="FW26" s="62"/>
      <c r="FX26" s="62"/>
      <c r="FY26" s="62"/>
      <c r="FZ26" s="62"/>
      <c r="GA26" s="62"/>
      <c r="GB26" s="62"/>
      <c r="GC26" s="62"/>
      <c r="GD26" s="62"/>
      <c r="GE26" s="62"/>
      <c r="GF26" s="62"/>
      <c r="GG26" s="62"/>
      <c r="GH26" s="62"/>
      <c r="GI26" s="62"/>
      <c r="GJ26" s="62"/>
      <c r="GK26" s="62"/>
      <c r="GL26" s="62"/>
      <c r="GM26" s="62"/>
      <c r="GN26" s="62"/>
      <c r="GO26" s="62"/>
      <c r="GP26" s="62"/>
      <c r="GQ26" s="62"/>
      <c r="GR26" s="62"/>
      <c r="GS26" s="62"/>
      <c r="GT26" s="62"/>
      <c r="GU26" s="62"/>
      <c r="GV26" s="62"/>
      <c r="GW26" s="62"/>
      <c r="GX26" s="62"/>
      <c r="GY26" s="62"/>
      <c r="GZ26" s="62"/>
      <c r="HA26" s="62"/>
      <c r="HB26" s="62"/>
      <c r="HC26" s="62"/>
      <c r="HD26" s="62"/>
      <c r="HE26" s="62"/>
      <c r="HF26" s="62"/>
      <c r="HG26" s="62"/>
      <c r="HH26" s="62"/>
      <c r="HI26" s="62"/>
      <c r="HJ26" s="62"/>
      <c r="HK26" s="62"/>
      <c r="HL26" s="62"/>
    </row>
    <row r="27" spans="1:220" s="20" customFormat="1" x14ac:dyDescent="0.35">
      <c r="A27" s="22">
        <v>11</v>
      </c>
      <c r="B27" s="23" t="s">
        <v>143</v>
      </c>
      <c r="C27" s="23" t="s">
        <v>163</v>
      </c>
      <c r="D27" s="39" t="s">
        <v>126</v>
      </c>
      <c r="E27" s="39" t="s">
        <v>113</v>
      </c>
      <c r="F27" s="58" t="s">
        <v>85</v>
      </c>
      <c r="G27" s="91">
        <v>1392366.35</v>
      </c>
      <c r="H27" s="91">
        <v>1392366.35</v>
      </c>
      <c r="I27" s="91">
        <v>62826.43</v>
      </c>
      <c r="J27" s="91">
        <v>826382.98</v>
      </c>
      <c r="K27" s="92">
        <v>22071.83</v>
      </c>
      <c r="L27" s="92">
        <v>264036.19</v>
      </c>
      <c r="M27" s="92">
        <v>144489.43</v>
      </c>
      <c r="N27" s="91">
        <v>1324249.58</v>
      </c>
      <c r="O27" s="102">
        <v>0.19</v>
      </c>
      <c r="P27" s="93"/>
      <c r="Q27" s="91"/>
      <c r="R27" s="91"/>
      <c r="S27" s="94"/>
      <c r="T27" s="91"/>
      <c r="U27" s="91">
        <v>48224.050000000047</v>
      </c>
      <c r="V27" s="91">
        <v>489893.57</v>
      </c>
      <c r="W27" s="91">
        <v>854248.73</v>
      </c>
      <c r="X27" s="94">
        <v>5.0045601570607515E-2</v>
      </c>
      <c r="Y27" s="91">
        <v>67269.149999999994</v>
      </c>
      <c r="Z27" s="91">
        <v>0</v>
      </c>
      <c r="AA27" s="91">
        <v>0</v>
      </c>
      <c r="AB27" s="91">
        <v>5263.04</v>
      </c>
      <c r="AC27" s="92">
        <v>389.81</v>
      </c>
      <c r="AD27" s="92">
        <v>421.03</v>
      </c>
      <c r="AE27" s="92">
        <v>3733.56</v>
      </c>
      <c r="AF27" s="92">
        <v>1281.49</v>
      </c>
      <c r="AG27" s="92">
        <v>987.68</v>
      </c>
      <c r="AH27" s="92">
        <v>0</v>
      </c>
      <c r="AI27" s="92">
        <v>768.32</v>
      </c>
      <c r="AJ27" s="92">
        <v>175</v>
      </c>
      <c r="AK27" s="91">
        <v>0</v>
      </c>
      <c r="AL27" s="92">
        <v>0</v>
      </c>
      <c r="AM27" s="91">
        <v>0</v>
      </c>
      <c r="AN27" s="91">
        <v>24334.55</v>
      </c>
      <c r="AO27" s="95">
        <f t="shared" si="5"/>
        <v>0</v>
      </c>
      <c r="AP27" s="91">
        <v>0</v>
      </c>
      <c r="AQ27" s="91">
        <v>57689.53</v>
      </c>
      <c r="AR27" s="91">
        <v>0</v>
      </c>
      <c r="AS27" s="91">
        <v>0</v>
      </c>
      <c r="AT27" s="91">
        <v>0</v>
      </c>
      <c r="AU27" s="91">
        <v>0</v>
      </c>
      <c r="AV27" s="91">
        <v>0</v>
      </c>
      <c r="AW27" s="91">
        <v>0</v>
      </c>
      <c r="AX27" s="91">
        <v>38</v>
      </c>
      <c r="AY27" s="91">
        <v>6</v>
      </c>
      <c r="AZ27" s="91">
        <v>1</v>
      </c>
      <c r="BA27" s="91">
        <v>0</v>
      </c>
      <c r="BB27" s="91">
        <v>-4</v>
      </c>
      <c r="BC27" s="91">
        <v>-18</v>
      </c>
      <c r="BD27" s="91">
        <v>0</v>
      </c>
      <c r="BE27" s="93">
        <f t="shared" si="6"/>
        <v>23</v>
      </c>
      <c r="BF27" s="91">
        <v>0</v>
      </c>
      <c r="BG27" s="91">
        <v>4</v>
      </c>
      <c r="BH27" s="91">
        <v>0</v>
      </c>
      <c r="BI27" s="92">
        <v>10</v>
      </c>
      <c r="BJ27" s="92">
        <v>2</v>
      </c>
      <c r="BK27" s="92">
        <v>2</v>
      </c>
      <c r="BL27" s="87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</row>
    <row r="28" spans="1:220" s="63" customFormat="1" x14ac:dyDescent="0.35">
      <c r="A28" s="59">
        <v>12</v>
      </c>
      <c r="B28" s="60" t="s">
        <v>96</v>
      </c>
      <c r="C28" s="60" t="s">
        <v>174</v>
      </c>
      <c r="D28" s="39" t="s">
        <v>211</v>
      </c>
      <c r="E28" s="39" t="s">
        <v>127</v>
      </c>
      <c r="F28" s="64" t="s">
        <v>42</v>
      </c>
      <c r="G28" s="91">
        <v>554769.55000000005</v>
      </c>
      <c r="H28" s="91">
        <v>554769.55000000005</v>
      </c>
      <c r="I28" s="91">
        <v>65484.54</v>
      </c>
      <c r="J28" s="91">
        <v>0</v>
      </c>
      <c r="K28" s="92">
        <v>7883.22</v>
      </c>
      <c r="L28" s="92">
        <v>310462.90000000002</v>
      </c>
      <c r="M28" s="92">
        <v>122398.08</v>
      </c>
      <c r="N28" s="91">
        <v>539278.94999999995</v>
      </c>
      <c r="O28" s="102">
        <v>5.16</v>
      </c>
      <c r="P28" s="93">
        <v>44973.79999999993</v>
      </c>
      <c r="Q28" s="91">
        <v>430637.98</v>
      </c>
      <c r="R28" s="91">
        <v>63667.17</v>
      </c>
      <c r="S28" s="94">
        <v>9.0983919548481326E-2</v>
      </c>
      <c r="T28" s="91">
        <v>44973.8</v>
      </c>
      <c r="U28" s="91"/>
      <c r="V28" s="91"/>
      <c r="W28" s="91"/>
      <c r="X28" s="91"/>
      <c r="Y28" s="91"/>
      <c r="Z28" s="91">
        <v>0</v>
      </c>
      <c r="AA28" s="91">
        <v>0</v>
      </c>
      <c r="AB28" s="91">
        <v>15224.68</v>
      </c>
      <c r="AC28" s="92">
        <v>1395.38</v>
      </c>
      <c r="AD28" s="92">
        <v>2666.67</v>
      </c>
      <c r="AE28" s="92">
        <v>2070</v>
      </c>
      <c r="AF28" s="92">
        <v>3640</v>
      </c>
      <c r="AG28" s="92">
        <v>3517.31</v>
      </c>
      <c r="AH28" s="92">
        <v>0</v>
      </c>
      <c r="AI28" s="92">
        <v>1083.07</v>
      </c>
      <c r="AJ28" s="92">
        <v>5761.54</v>
      </c>
      <c r="AK28" s="91">
        <v>278.97000000000003</v>
      </c>
      <c r="AL28" s="92">
        <v>0</v>
      </c>
      <c r="AM28" s="91">
        <v>0</v>
      </c>
      <c r="AN28" s="91">
        <v>39510.910000000003</v>
      </c>
      <c r="AO28" s="95">
        <f t="shared" si="5"/>
        <v>0</v>
      </c>
      <c r="AP28" s="91">
        <v>0</v>
      </c>
      <c r="AQ28" s="91">
        <v>21009.25</v>
      </c>
      <c r="AR28" s="91">
        <v>0</v>
      </c>
      <c r="AS28" s="91">
        <v>0</v>
      </c>
      <c r="AT28" s="91">
        <v>70529.320000000007</v>
      </c>
      <c r="AU28" s="91">
        <v>0</v>
      </c>
      <c r="AV28" s="91">
        <v>0</v>
      </c>
      <c r="AW28" s="91">
        <v>0</v>
      </c>
      <c r="AX28" s="91">
        <v>40</v>
      </c>
      <c r="AY28" s="91">
        <v>19</v>
      </c>
      <c r="AZ28" s="91">
        <v>0</v>
      </c>
      <c r="BA28" s="91">
        <v>0</v>
      </c>
      <c r="BB28" s="91">
        <v>-4</v>
      </c>
      <c r="BC28" s="91">
        <v>-12</v>
      </c>
      <c r="BD28" s="91">
        <v>0</v>
      </c>
      <c r="BE28" s="93">
        <f t="shared" si="6"/>
        <v>43</v>
      </c>
      <c r="BF28" s="91">
        <v>0</v>
      </c>
      <c r="BG28" s="91">
        <v>7</v>
      </c>
      <c r="BH28" s="91">
        <v>0</v>
      </c>
      <c r="BI28" s="92">
        <v>5</v>
      </c>
      <c r="BJ28" s="92">
        <v>0</v>
      </c>
      <c r="BK28" s="92">
        <v>0</v>
      </c>
      <c r="BL28" s="88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2"/>
      <c r="CK28" s="62"/>
      <c r="CL28" s="62"/>
      <c r="CM28" s="62"/>
      <c r="CN28" s="62"/>
      <c r="CO28" s="62"/>
      <c r="CP28" s="62"/>
      <c r="CQ28" s="62"/>
      <c r="CR28" s="62"/>
      <c r="CS28" s="62"/>
      <c r="CT28" s="62"/>
      <c r="CU28" s="62"/>
      <c r="CV28" s="62"/>
      <c r="CW28" s="62"/>
      <c r="CX28" s="62"/>
      <c r="CY28" s="62"/>
      <c r="CZ28" s="62"/>
      <c r="DA28" s="62"/>
      <c r="DB28" s="62"/>
      <c r="DC28" s="62"/>
      <c r="DD28" s="62"/>
      <c r="DE28" s="62"/>
      <c r="DF28" s="62"/>
      <c r="DG28" s="62"/>
      <c r="DH28" s="62"/>
      <c r="DI28" s="62"/>
      <c r="DJ28" s="62"/>
      <c r="DK28" s="62"/>
      <c r="DL28" s="62"/>
      <c r="DM28" s="62"/>
      <c r="DN28" s="62"/>
      <c r="DO28" s="62"/>
      <c r="DP28" s="62"/>
      <c r="DQ28" s="62"/>
      <c r="DR28" s="62"/>
      <c r="DS28" s="62"/>
      <c r="DT28" s="62"/>
      <c r="DU28" s="62"/>
      <c r="DV28" s="62"/>
      <c r="DW28" s="62"/>
      <c r="DX28" s="62"/>
      <c r="DY28" s="62"/>
      <c r="DZ28" s="62"/>
      <c r="EA28" s="62"/>
      <c r="EB28" s="62"/>
      <c r="EC28" s="62"/>
      <c r="ED28" s="62"/>
      <c r="EE28" s="62"/>
      <c r="EF28" s="62"/>
      <c r="EG28" s="62"/>
      <c r="EH28" s="62"/>
      <c r="EI28" s="62"/>
      <c r="EJ28" s="62"/>
      <c r="EK28" s="62"/>
      <c r="EL28" s="62"/>
      <c r="EM28" s="62"/>
      <c r="EN28" s="62"/>
      <c r="EO28" s="62"/>
      <c r="EP28" s="62"/>
      <c r="EQ28" s="62"/>
      <c r="ER28" s="62"/>
      <c r="ES28" s="62"/>
      <c r="ET28" s="62"/>
      <c r="EU28" s="62"/>
      <c r="EV28" s="62"/>
      <c r="EW28" s="62"/>
      <c r="EX28" s="62"/>
      <c r="EY28" s="62"/>
      <c r="EZ28" s="62"/>
      <c r="FA28" s="62"/>
      <c r="FB28" s="62"/>
      <c r="FC28" s="62"/>
      <c r="FD28" s="62"/>
      <c r="FE28" s="62"/>
      <c r="FF28" s="62"/>
      <c r="FG28" s="62"/>
      <c r="FH28" s="62"/>
      <c r="FI28" s="62"/>
      <c r="FJ28" s="62"/>
      <c r="FK28" s="62"/>
      <c r="FL28" s="62"/>
      <c r="FM28" s="62"/>
      <c r="FN28" s="62"/>
      <c r="FO28" s="62"/>
      <c r="FP28" s="62"/>
      <c r="FQ28" s="62"/>
      <c r="FR28" s="62"/>
      <c r="FS28" s="62"/>
      <c r="FT28" s="62"/>
      <c r="FU28" s="62"/>
      <c r="FV28" s="62"/>
      <c r="FW28" s="62"/>
      <c r="FX28" s="62"/>
      <c r="FY28" s="62"/>
      <c r="FZ28" s="62"/>
      <c r="GA28" s="62"/>
      <c r="GB28" s="62"/>
      <c r="GC28" s="62"/>
      <c r="GD28" s="62"/>
      <c r="GE28" s="62"/>
      <c r="GF28" s="62"/>
      <c r="GG28" s="62"/>
      <c r="GH28" s="62"/>
      <c r="GI28" s="62"/>
      <c r="GJ28" s="62"/>
      <c r="GK28" s="62"/>
      <c r="GL28" s="62"/>
      <c r="GM28" s="62"/>
      <c r="GN28" s="62"/>
      <c r="GO28" s="62"/>
      <c r="GP28" s="62"/>
      <c r="GQ28" s="62"/>
      <c r="GR28" s="62"/>
      <c r="GS28" s="62"/>
      <c r="GT28" s="62"/>
      <c r="GU28" s="62"/>
      <c r="GV28" s="62"/>
      <c r="GW28" s="62"/>
      <c r="GX28" s="62"/>
      <c r="GY28" s="62"/>
      <c r="GZ28" s="62"/>
      <c r="HA28" s="62"/>
      <c r="HB28" s="62"/>
      <c r="HC28" s="62"/>
      <c r="HD28" s="62"/>
      <c r="HE28" s="62"/>
      <c r="HF28" s="62"/>
      <c r="HG28" s="62"/>
      <c r="HH28" s="62"/>
      <c r="HI28" s="62"/>
      <c r="HJ28" s="62"/>
      <c r="HK28" s="62"/>
      <c r="HL28" s="62"/>
    </row>
    <row r="29" spans="1:220" s="20" customFormat="1" x14ac:dyDescent="0.35">
      <c r="A29" s="22">
        <v>13</v>
      </c>
      <c r="B29" s="23" t="s">
        <v>97</v>
      </c>
      <c r="C29" s="23" t="s">
        <v>175</v>
      </c>
      <c r="D29" s="39" t="s">
        <v>128</v>
      </c>
      <c r="E29" s="39"/>
      <c r="F29" s="58" t="s">
        <v>54</v>
      </c>
      <c r="G29" s="91">
        <v>913457.34</v>
      </c>
      <c r="H29" s="91">
        <v>970730.54</v>
      </c>
      <c r="I29" s="91">
        <v>11360.72</v>
      </c>
      <c r="J29" s="91">
        <v>403432.09</v>
      </c>
      <c r="K29" s="92">
        <v>0</v>
      </c>
      <c r="L29" s="92">
        <v>364004.22</v>
      </c>
      <c r="M29" s="92">
        <v>99023.82</v>
      </c>
      <c r="N29" s="91">
        <v>930492.28</v>
      </c>
      <c r="O29" s="102">
        <v>3</v>
      </c>
      <c r="P29" s="93">
        <v>8857.140000000014</v>
      </c>
      <c r="Q29" s="91">
        <v>921635.14</v>
      </c>
      <c r="R29" s="91">
        <v>0</v>
      </c>
      <c r="S29" s="94">
        <v>9.9999995659887694E-2</v>
      </c>
      <c r="T29" s="91">
        <v>52280.01</v>
      </c>
      <c r="U29" s="91"/>
      <c r="V29" s="91"/>
      <c r="W29" s="91"/>
      <c r="X29" s="94"/>
      <c r="Y29" s="91"/>
      <c r="Z29" s="91">
        <v>88571.38</v>
      </c>
      <c r="AA29" s="91">
        <v>0</v>
      </c>
      <c r="AB29" s="91">
        <v>22444.240000000002</v>
      </c>
      <c r="AC29" s="92">
        <v>0</v>
      </c>
      <c r="AD29" s="92">
        <v>0</v>
      </c>
      <c r="AE29" s="92">
        <v>0</v>
      </c>
      <c r="AF29" s="92">
        <v>0</v>
      </c>
      <c r="AG29" s="92">
        <v>0</v>
      </c>
      <c r="AH29" s="92">
        <v>0</v>
      </c>
      <c r="AI29" s="92">
        <v>166.51999999999998</v>
      </c>
      <c r="AJ29" s="92">
        <v>0</v>
      </c>
      <c r="AK29" s="91">
        <v>0</v>
      </c>
      <c r="AL29" s="92">
        <v>0</v>
      </c>
      <c r="AM29" s="91">
        <v>0</v>
      </c>
      <c r="AN29" s="91">
        <v>22956.25</v>
      </c>
      <c r="AO29" s="95">
        <f t="shared" si="5"/>
        <v>0</v>
      </c>
      <c r="AP29" s="91">
        <v>0</v>
      </c>
      <c r="AQ29" s="91">
        <v>38180.9</v>
      </c>
      <c r="AR29" s="91">
        <v>0</v>
      </c>
      <c r="AS29" s="91">
        <v>0</v>
      </c>
      <c r="AT29" s="91">
        <v>10</v>
      </c>
      <c r="AU29" s="91">
        <v>0</v>
      </c>
      <c r="AV29" s="91">
        <v>0</v>
      </c>
      <c r="AW29" s="91">
        <v>0</v>
      </c>
      <c r="AX29" s="91">
        <v>50</v>
      </c>
      <c r="AY29" s="91">
        <v>13</v>
      </c>
      <c r="AZ29" s="91">
        <v>0</v>
      </c>
      <c r="BA29" s="91">
        <v>-1</v>
      </c>
      <c r="BB29" s="91">
        <v>-6</v>
      </c>
      <c r="BC29" s="91">
        <v>-19</v>
      </c>
      <c r="BD29" s="91">
        <v>0</v>
      </c>
      <c r="BE29" s="93">
        <f t="shared" si="6"/>
        <v>37</v>
      </c>
      <c r="BF29" s="91">
        <v>0</v>
      </c>
      <c r="BG29" s="91">
        <v>3</v>
      </c>
      <c r="BH29" s="91">
        <v>0</v>
      </c>
      <c r="BI29" s="92">
        <v>13</v>
      </c>
      <c r="BJ29" s="92">
        <v>3</v>
      </c>
      <c r="BK29" s="92">
        <v>0</v>
      </c>
      <c r="BL29" s="88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</row>
    <row r="30" spans="1:220" s="63" customFormat="1" x14ac:dyDescent="0.35">
      <c r="A30" s="59">
        <v>13</v>
      </c>
      <c r="B30" s="60" t="s">
        <v>216</v>
      </c>
      <c r="C30" s="60" t="s">
        <v>176</v>
      </c>
      <c r="D30" s="39" t="s">
        <v>129</v>
      </c>
      <c r="E30" s="39" t="s">
        <v>130</v>
      </c>
      <c r="F30" s="64" t="s">
        <v>13</v>
      </c>
      <c r="G30" s="92">
        <v>2941596.73</v>
      </c>
      <c r="H30" s="92">
        <v>2980113.93</v>
      </c>
      <c r="I30" s="92">
        <v>156875.62</v>
      </c>
      <c r="J30" s="92">
        <v>2644046.7400000002</v>
      </c>
      <c r="K30" s="92">
        <v>16795.32</v>
      </c>
      <c r="L30" s="92">
        <v>378082.91</v>
      </c>
      <c r="M30" s="92">
        <v>41754.15</v>
      </c>
      <c r="N30" s="92">
        <v>3282489.85</v>
      </c>
      <c r="O30" s="103">
        <v>0</v>
      </c>
      <c r="P30" s="92"/>
      <c r="Q30" s="92"/>
      <c r="R30" s="92"/>
      <c r="S30" s="92"/>
      <c r="T30" s="92"/>
      <c r="U30" s="92">
        <v>300814.16000000015</v>
      </c>
      <c r="V30" s="92">
        <v>1434909.07</v>
      </c>
      <c r="W30" s="92">
        <v>1205873.5</v>
      </c>
      <c r="X30" s="101">
        <v>5.4451431039246836E-2</v>
      </c>
      <c r="Y30" s="92">
        <v>143938.54</v>
      </c>
      <c r="Z30" s="92">
        <v>606702.71</v>
      </c>
      <c r="AA30" s="92">
        <v>0</v>
      </c>
      <c r="AB30" s="92">
        <v>0</v>
      </c>
      <c r="AC30" s="92">
        <v>0</v>
      </c>
      <c r="AD30" s="92">
        <v>0</v>
      </c>
      <c r="AE30" s="92">
        <v>2999</v>
      </c>
      <c r="AF30" s="92">
        <v>9290</v>
      </c>
      <c r="AG30" s="92">
        <v>3000</v>
      </c>
      <c r="AH30" s="92">
        <v>0</v>
      </c>
      <c r="AI30" s="92">
        <f>1848+353+274</f>
        <v>2475</v>
      </c>
      <c r="AJ30" s="92">
        <v>175</v>
      </c>
      <c r="AK30" s="92">
        <v>0</v>
      </c>
      <c r="AL30" s="92">
        <v>0</v>
      </c>
      <c r="AM30" s="92">
        <v>7217.39</v>
      </c>
      <c r="AN30" s="92">
        <v>29576</v>
      </c>
      <c r="AO30" s="101">
        <f t="shared" si="5"/>
        <v>0.24402860427373546</v>
      </c>
      <c r="AP30" s="92">
        <v>0</v>
      </c>
      <c r="AQ30" s="92">
        <v>152963</v>
      </c>
      <c r="AR30" s="92">
        <v>0</v>
      </c>
      <c r="AS30" s="92">
        <v>0</v>
      </c>
      <c r="AT30" s="92">
        <v>0</v>
      </c>
      <c r="AU30" s="92">
        <v>0</v>
      </c>
      <c r="AV30" s="92">
        <v>0</v>
      </c>
      <c r="AW30" s="92">
        <v>0</v>
      </c>
      <c r="AX30" s="92">
        <v>29</v>
      </c>
      <c r="AY30" s="92">
        <v>25</v>
      </c>
      <c r="AZ30" s="92">
        <v>-39</v>
      </c>
      <c r="BA30" s="92">
        <v>-3</v>
      </c>
      <c r="BB30" s="92">
        <v>-8</v>
      </c>
      <c r="BC30" s="92">
        <v>-4</v>
      </c>
      <c r="BD30" s="92">
        <v>0</v>
      </c>
      <c r="BE30" s="92">
        <f t="shared" si="6"/>
        <v>0</v>
      </c>
      <c r="BF30" s="92">
        <v>1</v>
      </c>
      <c r="BG30" s="92">
        <v>2</v>
      </c>
      <c r="BH30" s="92">
        <v>0</v>
      </c>
      <c r="BI30" s="92">
        <v>2</v>
      </c>
      <c r="BJ30" s="92">
        <v>0</v>
      </c>
      <c r="BK30" s="92">
        <v>0</v>
      </c>
      <c r="BL30" s="88"/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2"/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2"/>
      <c r="CK30" s="62"/>
      <c r="CL30" s="62"/>
      <c r="CM30" s="62"/>
      <c r="CN30" s="62"/>
      <c r="CO30" s="62"/>
      <c r="CP30" s="62"/>
      <c r="CQ30" s="62"/>
      <c r="CR30" s="62"/>
      <c r="CS30" s="62"/>
      <c r="CT30" s="62"/>
      <c r="CU30" s="62"/>
      <c r="CV30" s="62"/>
      <c r="CW30" s="62"/>
      <c r="CX30" s="62"/>
      <c r="CY30" s="62"/>
      <c r="CZ30" s="62"/>
      <c r="DA30" s="62"/>
      <c r="DB30" s="62"/>
      <c r="DC30" s="62"/>
      <c r="DD30" s="62"/>
      <c r="DE30" s="62"/>
      <c r="DF30" s="62"/>
      <c r="DG30" s="62"/>
      <c r="DH30" s="62"/>
      <c r="DI30" s="62"/>
      <c r="DJ30" s="62"/>
      <c r="DK30" s="62"/>
      <c r="DL30" s="62"/>
      <c r="DM30" s="62"/>
      <c r="DN30" s="62"/>
      <c r="DO30" s="62"/>
      <c r="DP30" s="62"/>
      <c r="DQ30" s="62"/>
      <c r="DR30" s="62"/>
      <c r="DS30" s="62"/>
      <c r="DT30" s="62"/>
      <c r="DU30" s="62"/>
      <c r="DV30" s="62"/>
      <c r="DW30" s="62"/>
      <c r="DX30" s="62"/>
      <c r="DY30" s="62"/>
      <c r="DZ30" s="62"/>
      <c r="EA30" s="62"/>
      <c r="EB30" s="62"/>
      <c r="EC30" s="62"/>
      <c r="ED30" s="62"/>
      <c r="EE30" s="62"/>
      <c r="EF30" s="62"/>
      <c r="EG30" s="62"/>
      <c r="EH30" s="62"/>
      <c r="EI30" s="62"/>
      <c r="EJ30" s="62"/>
      <c r="EK30" s="62"/>
      <c r="EL30" s="62"/>
      <c r="EM30" s="62"/>
      <c r="EN30" s="62"/>
      <c r="EO30" s="62"/>
      <c r="EP30" s="62"/>
      <c r="EQ30" s="62"/>
      <c r="ER30" s="62"/>
      <c r="ES30" s="62"/>
      <c r="ET30" s="62"/>
      <c r="EU30" s="62"/>
      <c r="EV30" s="62"/>
      <c r="EW30" s="62"/>
      <c r="EX30" s="62"/>
      <c r="EY30" s="62"/>
      <c r="EZ30" s="62"/>
      <c r="FA30" s="62"/>
      <c r="FB30" s="62"/>
      <c r="FC30" s="62"/>
      <c r="FD30" s="62"/>
      <c r="FE30" s="62"/>
      <c r="FF30" s="62"/>
      <c r="FG30" s="62"/>
      <c r="FH30" s="62"/>
      <c r="FI30" s="62"/>
      <c r="FJ30" s="62"/>
      <c r="FK30" s="62"/>
      <c r="FL30" s="62"/>
      <c r="FM30" s="62"/>
      <c r="FN30" s="62"/>
      <c r="FO30" s="62"/>
      <c r="FP30" s="62"/>
      <c r="FQ30" s="62"/>
      <c r="FR30" s="62"/>
      <c r="FS30" s="62"/>
      <c r="FT30" s="62"/>
      <c r="FU30" s="62"/>
      <c r="FV30" s="62"/>
      <c r="FW30" s="62"/>
      <c r="FX30" s="62"/>
      <c r="FY30" s="62"/>
      <c r="FZ30" s="62"/>
      <c r="GA30" s="62"/>
      <c r="GB30" s="62"/>
      <c r="GC30" s="62"/>
      <c r="GD30" s="62"/>
      <c r="GE30" s="62"/>
      <c r="GF30" s="62"/>
      <c r="GG30" s="62"/>
      <c r="GH30" s="62"/>
      <c r="GI30" s="62"/>
      <c r="GJ30" s="62"/>
      <c r="GK30" s="62"/>
      <c r="GL30" s="62"/>
      <c r="GM30" s="62"/>
      <c r="GN30" s="62"/>
      <c r="GO30" s="62"/>
      <c r="GP30" s="62"/>
      <c r="GQ30" s="62"/>
      <c r="GR30" s="62"/>
      <c r="GS30" s="62"/>
      <c r="GT30" s="62"/>
      <c r="GU30" s="62"/>
      <c r="GV30" s="62"/>
      <c r="GW30" s="62"/>
      <c r="GX30" s="62"/>
      <c r="GY30" s="62"/>
      <c r="GZ30" s="62"/>
      <c r="HA30" s="62"/>
      <c r="HB30" s="62"/>
      <c r="HC30" s="62"/>
      <c r="HD30" s="62"/>
      <c r="HE30" s="62"/>
      <c r="HF30" s="62"/>
      <c r="HG30" s="62"/>
      <c r="HH30" s="62"/>
      <c r="HI30" s="62"/>
      <c r="HJ30" s="62"/>
      <c r="HK30" s="62"/>
      <c r="HL30" s="62"/>
    </row>
    <row r="31" spans="1:220" s="20" customFormat="1" x14ac:dyDescent="0.35">
      <c r="A31" s="22">
        <v>17</v>
      </c>
      <c r="B31" s="23" t="s">
        <v>98</v>
      </c>
      <c r="C31" s="39" t="s">
        <v>177</v>
      </c>
      <c r="D31" s="39" t="s">
        <v>131</v>
      </c>
      <c r="E31" s="39" t="s">
        <v>108</v>
      </c>
      <c r="F31" s="58" t="s">
        <v>17</v>
      </c>
      <c r="G31" s="91">
        <v>196300.6</v>
      </c>
      <c r="H31" s="91">
        <v>196300.6</v>
      </c>
      <c r="I31" s="91">
        <v>0</v>
      </c>
      <c r="J31" s="91">
        <v>163826.94</v>
      </c>
      <c r="K31" s="92">
        <v>2800.32</v>
      </c>
      <c r="L31" s="92">
        <v>1250</v>
      </c>
      <c r="M31" s="92">
        <v>12970.03</v>
      </c>
      <c r="N31" s="91">
        <v>190135.69</v>
      </c>
      <c r="O31" s="102">
        <v>0</v>
      </c>
      <c r="P31" s="93"/>
      <c r="Q31" s="91"/>
      <c r="R31" s="91"/>
      <c r="S31" s="91"/>
      <c r="T31" s="91"/>
      <c r="U31" s="91">
        <v>0</v>
      </c>
      <c r="V31" s="91">
        <v>196300.6</v>
      </c>
      <c r="W31" s="91">
        <v>0</v>
      </c>
      <c r="X31" s="94">
        <v>4.7317226743066501E-2</v>
      </c>
      <c r="Y31" s="91">
        <v>9288.4</v>
      </c>
      <c r="Z31" s="91">
        <v>0</v>
      </c>
      <c r="AA31" s="91">
        <v>0</v>
      </c>
      <c r="AB31" s="91">
        <v>0</v>
      </c>
      <c r="AC31" s="92">
        <v>0</v>
      </c>
      <c r="AD31" s="92">
        <v>0</v>
      </c>
      <c r="AE31" s="92">
        <v>660</v>
      </c>
      <c r="AF31" s="92">
        <v>0</v>
      </c>
      <c r="AG31" s="92">
        <v>427.94</v>
      </c>
      <c r="AH31" s="92">
        <v>7918.08</v>
      </c>
      <c r="AI31" s="92">
        <v>3543.8399999999997</v>
      </c>
      <c r="AJ31" s="92">
        <v>0</v>
      </c>
      <c r="AK31" s="91">
        <v>0</v>
      </c>
      <c r="AL31" s="92">
        <v>0</v>
      </c>
      <c r="AM31" s="91">
        <v>0</v>
      </c>
      <c r="AN31" s="91">
        <v>13049.19</v>
      </c>
      <c r="AO31" s="95">
        <f t="shared" si="5"/>
        <v>0</v>
      </c>
      <c r="AP31" s="91">
        <v>0</v>
      </c>
      <c r="AQ31" s="91">
        <v>9288.4</v>
      </c>
      <c r="AR31" s="91">
        <v>0</v>
      </c>
      <c r="AS31" s="91">
        <v>0</v>
      </c>
      <c r="AT31" s="91">
        <v>6899.28</v>
      </c>
      <c r="AU31" s="91">
        <v>0</v>
      </c>
      <c r="AV31" s="91">
        <v>0</v>
      </c>
      <c r="AW31" s="91">
        <v>0</v>
      </c>
      <c r="AX31" s="91">
        <v>5</v>
      </c>
      <c r="AY31" s="91">
        <v>0</v>
      </c>
      <c r="AZ31" s="91">
        <v>0</v>
      </c>
      <c r="BA31" s="91">
        <v>0</v>
      </c>
      <c r="BB31" s="91">
        <v>0</v>
      </c>
      <c r="BC31" s="91">
        <v>-1</v>
      </c>
      <c r="BD31" s="91">
        <v>0</v>
      </c>
      <c r="BE31" s="93">
        <f t="shared" si="6"/>
        <v>4</v>
      </c>
      <c r="BF31" s="91">
        <v>0</v>
      </c>
      <c r="BG31" s="91">
        <v>1</v>
      </c>
      <c r="BH31" s="91">
        <v>0</v>
      </c>
      <c r="BI31" s="92">
        <v>0</v>
      </c>
      <c r="BJ31" s="92">
        <v>0</v>
      </c>
      <c r="BK31" s="92">
        <v>0</v>
      </c>
      <c r="BL31" s="87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</row>
    <row r="32" spans="1:220" s="65" customFormat="1" x14ac:dyDescent="0.35">
      <c r="A32" s="59">
        <v>17</v>
      </c>
      <c r="B32" s="60" t="s">
        <v>213</v>
      </c>
      <c r="C32" s="60" t="s">
        <v>210</v>
      </c>
      <c r="D32" s="39" t="s">
        <v>132</v>
      </c>
      <c r="E32" s="39" t="s">
        <v>118</v>
      </c>
      <c r="F32" s="64" t="s">
        <v>188</v>
      </c>
      <c r="G32" s="91">
        <v>2076341.41</v>
      </c>
      <c r="H32" s="91">
        <v>2368509.73</v>
      </c>
      <c r="I32" s="91">
        <v>757620.78</v>
      </c>
      <c r="J32" s="91">
        <v>678897.54</v>
      </c>
      <c r="K32" s="92">
        <v>43000.800000000003</v>
      </c>
      <c r="L32" s="92">
        <v>122930.49</v>
      </c>
      <c r="M32" s="92">
        <v>129583.95</v>
      </c>
      <c r="N32" s="91">
        <v>1315210.6399999999</v>
      </c>
      <c r="O32" s="102">
        <v>4.18</v>
      </c>
      <c r="P32" s="93"/>
      <c r="Q32" s="91"/>
      <c r="R32" s="91"/>
      <c r="S32" s="91"/>
      <c r="T32" s="91"/>
      <c r="U32" s="91">
        <v>757620.78</v>
      </c>
      <c r="V32" s="91">
        <v>181358.59</v>
      </c>
      <c r="W32" s="91">
        <v>1137362.04</v>
      </c>
      <c r="X32" s="94">
        <v>3.6876309427266642E-2</v>
      </c>
      <c r="Y32" s="91">
        <v>48629.54</v>
      </c>
      <c r="Z32" s="91">
        <v>8238943.8799999999</v>
      </c>
      <c r="AA32" s="91">
        <v>0</v>
      </c>
      <c r="AB32" s="91">
        <v>0</v>
      </c>
      <c r="AC32" s="92">
        <v>0</v>
      </c>
      <c r="AD32" s="92">
        <v>0</v>
      </c>
      <c r="AE32" s="92">
        <v>0</v>
      </c>
      <c r="AF32" s="92">
        <v>10002.23</v>
      </c>
      <c r="AG32" s="92">
        <v>758.12</v>
      </c>
      <c r="AH32" s="92">
        <v>3114.4</v>
      </c>
      <c r="AI32" s="92">
        <v>3183.9700000000003</v>
      </c>
      <c r="AJ32" s="92">
        <v>125</v>
      </c>
      <c r="AK32" s="91">
        <v>0</v>
      </c>
      <c r="AL32" s="92">
        <v>8128.64</v>
      </c>
      <c r="AM32" s="91">
        <v>0</v>
      </c>
      <c r="AN32" s="91">
        <v>25910.34</v>
      </c>
      <c r="AO32" s="95">
        <f t="shared" si="5"/>
        <v>0</v>
      </c>
      <c r="AP32" s="91">
        <v>0</v>
      </c>
      <c r="AQ32" s="91">
        <v>271803</v>
      </c>
      <c r="AR32" s="91">
        <v>0</v>
      </c>
      <c r="AS32" s="91">
        <v>0</v>
      </c>
      <c r="AT32" s="91">
        <v>44191.85</v>
      </c>
      <c r="AU32" s="91">
        <v>0</v>
      </c>
      <c r="AV32" s="91">
        <v>0</v>
      </c>
      <c r="AW32" s="91">
        <v>0</v>
      </c>
      <c r="AX32" s="91">
        <v>13</v>
      </c>
      <c r="AY32" s="91">
        <v>14</v>
      </c>
      <c r="AZ32" s="91">
        <v>0</v>
      </c>
      <c r="BA32" s="91">
        <v>0</v>
      </c>
      <c r="BB32" s="91">
        <v>-7</v>
      </c>
      <c r="BC32" s="91">
        <v>0</v>
      </c>
      <c r="BD32" s="91">
        <v>0</v>
      </c>
      <c r="BE32" s="93">
        <f t="shared" si="6"/>
        <v>20</v>
      </c>
      <c r="BF32" s="91">
        <v>1</v>
      </c>
      <c r="BG32" s="91">
        <v>0</v>
      </c>
      <c r="BH32" s="91">
        <v>0</v>
      </c>
      <c r="BI32" s="92">
        <v>0</v>
      </c>
      <c r="BJ32" s="92">
        <v>0</v>
      </c>
      <c r="BK32" s="92">
        <v>0</v>
      </c>
      <c r="BL32" s="88"/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2"/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2"/>
      <c r="CK32" s="62"/>
      <c r="CL32" s="62"/>
      <c r="CM32" s="62"/>
      <c r="CN32" s="62"/>
      <c r="CO32" s="62"/>
      <c r="CP32" s="62"/>
      <c r="CQ32" s="62"/>
      <c r="CR32" s="62"/>
      <c r="CS32" s="62"/>
      <c r="CT32" s="62"/>
      <c r="CU32" s="62"/>
      <c r="CV32" s="62"/>
      <c r="CW32" s="62"/>
      <c r="CX32" s="62"/>
      <c r="CY32" s="62"/>
      <c r="CZ32" s="62"/>
      <c r="DA32" s="62"/>
      <c r="DB32" s="62"/>
      <c r="DC32" s="62"/>
      <c r="DD32" s="62"/>
      <c r="DE32" s="62"/>
      <c r="DF32" s="62"/>
      <c r="DG32" s="62"/>
      <c r="DH32" s="62"/>
      <c r="DI32" s="62"/>
      <c r="DJ32" s="62"/>
      <c r="DK32" s="62"/>
      <c r="DL32" s="62"/>
      <c r="DM32" s="62"/>
      <c r="DN32" s="62"/>
      <c r="DO32" s="62"/>
      <c r="DP32" s="62"/>
      <c r="DQ32" s="62"/>
      <c r="DR32" s="62"/>
      <c r="DS32" s="62"/>
      <c r="DT32" s="62"/>
      <c r="DU32" s="62"/>
      <c r="DV32" s="62"/>
      <c r="DW32" s="62"/>
      <c r="DX32" s="62"/>
      <c r="DY32" s="62"/>
      <c r="DZ32" s="62"/>
      <c r="EA32" s="62"/>
      <c r="EB32" s="62"/>
      <c r="EC32" s="62"/>
      <c r="ED32" s="62"/>
      <c r="EE32" s="62"/>
      <c r="EF32" s="62"/>
      <c r="EG32" s="62"/>
      <c r="EH32" s="62"/>
      <c r="EI32" s="62"/>
      <c r="EJ32" s="62"/>
      <c r="EK32" s="62"/>
      <c r="EL32" s="62"/>
      <c r="EM32" s="62"/>
      <c r="EN32" s="62"/>
      <c r="EO32" s="62"/>
      <c r="EP32" s="62"/>
      <c r="EQ32" s="62"/>
      <c r="ER32" s="62"/>
      <c r="ES32" s="62"/>
      <c r="ET32" s="62"/>
      <c r="EU32" s="62"/>
      <c r="EV32" s="62"/>
      <c r="EW32" s="62"/>
      <c r="EX32" s="62"/>
      <c r="EY32" s="62"/>
      <c r="EZ32" s="62"/>
      <c r="FA32" s="62"/>
      <c r="FB32" s="62"/>
      <c r="FC32" s="62"/>
      <c r="FD32" s="62"/>
      <c r="FE32" s="62"/>
      <c r="FF32" s="62"/>
      <c r="FG32" s="62"/>
      <c r="FH32" s="62"/>
      <c r="FI32" s="62"/>
      <c r="FJ32" s="62"/>
      <c r="FK32" s="62"/>
      <c r="FL32" s="62"/>
      <c r="FM32" s="62"/>
      <c r="FN32" s="62"/>
      <c r="FO32" s="62"/>
      <c r="FP32" s="62"/>
      <c r="FQ32" s="62"/>
      <c r="FR32" s="62"/>
      <c r="FS32" s="62"/>
      <c r="FT32" s="62"/>
      <c r="FU32" s="62"/>
      <c r="FV32" s="62"/>
      <c r="FW32" s="62"/>
      <c r="FX32" s="62"/>
      <c r="FY32" s="62"/>
      <c r="FZ32" s="62"/>
      <c r="GA32" s="62"/>
      <c r="GB32" s="62"/>
      <c r="GC32" s="62"/>
      <c r="GD32" s="62"/>
      <c r="GE32" s="62"/>
      <c r="GF32" s="62"/>
      <c r="GG32" s="62"/>
      <c r="GH32" s="62"/>
      <c r="GI32" s="62"/>
      <c r="GJ32" s="62"/>
      <c r="GK32" s="62"/>
      <c r="GL32" s="62"/>
      <c r="GM32" s="62"/>
      <c r="GN32" s="62"/>
      <c r="GO32" s="62"/>
      <c r="GP32" s="62"/>
      <c r="GQ32" s="62"/>
      <c r="GR32" s="62"/>
      <c r="GS32" s="62"/>
      <c r="GT32" s="62"/>
      <c r="GU32" s="62"/>
      <c r="GV32" s="62"/>
      <c r="GW32" s="62"/>
      <c r="GX32" s="62"/>
      <c r="GY32" s="62"/>
      <c r="GZ32" s="62"/>
      <c r="HA32" s="62"/>
      <c r="HB32" s="62"/>
      <c r="HC32" s="62"/>
      <c r="HD32" s="62"/>
      <c r="HE32" s="62"/>
      <c r="HF32" s="62"/>
      <c r="HG32" s="62"/>
      <c r="HH32" s="62"/>
      <c r="HI32" s="62"/>
      <c r="HJ32" s="62"/>
      <c r="HK32" s="62"/>
      <c r="HL32" s="62"/>
    </row>
    <row r="33" spans="1:220" s="63" customFormat="1" x14ac:dyDescent="0.35">
      <c r="A33" s="59">
        <v>18</v>
      </c>
      <c r="B33" s="61" t="s">
        <v>99</v>
      </c>
      <c r="C33" s="61" t="s">
        <v>178</v>
      </c>
      <c r="D33" s="39" t="s">
        <v>134</v>
      </c>
      <c r="E33" s="39" t="s">
        <v>113</v>
      </c>
      <c r="F33" s="64" t="s">
        <v>148</v>
      </c>
      <c r="G33" s="91">
        <v>667239</v>
      </c>
      <c r="H33" s="91">
        <v>802723.54</v>
      </c>
      <c r="I33" s="91">
        <v>18579.259999999998</v>
      </c>
      <c r="J33" s="91">
        <v>506162.78</v>
      </c>
      <c r="K33" s="92">
        <v>166.62</v>
      </c>
      <c r="L33" s="92">
        <v>74559.240000000005</v>
      </c>
      <c r="M33" s="92">
        <v>19306.259999999998</v>
      </c>
      <c r="N33" s="91">
        <v>770700.58</v>
      </c>
      <c r="O33" s="102">
        <v>1.19</v>
      </c>
      <c r="P33" s="93">
        <v>135484.53999999992</v>
      </c>
      <c r="Q33" s="91">
        <v>80306.929999999993</v>
      </c>
      <c r="R33" s="91">
        <v>554909.11</v>
      </c>
      <c r="S33" s="94">
        <v>3.6953348973996311E-2</v>
      </c>
      <c r="T33" s="91">
        <v>23471.14</v>
      </c>
      <c r="U33" s="91"/>
      <c r="V33" s="91"/>
      <c r="W33" s="91"/>
      <c r="X33" s="94"/>
      <c r="Y33" s="91"/>
      <c r="Z33" s="91">
        <v>3225820.43</v>
      </c>
      <c r="AA33" s="91">
        <v>0</v>
      </c>
      <c r="AB33" s="91">
        <v>5290.86</v>
      </c>
      <c r="AC33" s="92">
        <v>0</v>
      </c>
      <c r="AD33" s="92">
        <v>0</v>
      </c>
      <c r="AE33" s="92">
        <v>1161.6300000000001</v>
      </c>
      <c r="AF33" s="92">
        <v>19821.43</v>
      </c>
      <c r="AG33" s="92">
        <v>4800</v>
      </c>
      <c r="AH33" s="92">
        <v>0</v>
      </c>
      <c r="AI33" s="92">
        <v>389.7</v>
      </c>
      <c r="AJ33" s="92">
        <v>476.87</v>
      </c>
      <c r="AK33" s="91">
        <v>0</v>
      </c>
      <c r="AL33" s="92">
        <v>0</v>
      </c>
      <c r="AM33" s="91">
        <v>6842.19</v>
      </c>
      <c r="AN33" s="91">
        <v>35211.800000000003</v>
      </c>
      <c r="AO33" s="95">
        <f t="shared" si="5"/>
        <v>0.19431525795329971</v>
      </c>
      <c r="AP33" s="91">
        <v>0</v>
      </c>
      <c r="AQ33" s="91">
        <v>123847.67999999999</v>
      </c>
      <c r="AR33" s="91">
        <v>0</v>
      </c>
      <c r="AS33" s="91">
        <v>0</v>
      </c>
      <c r="AT33" s="91">
        <v>4810.5600000000004</v>
      </c>
      <c r="AU33" s="91">
        <v>0</v>
      </c>
      <c r="AV33" s="91">
        <v>0</v>
      </c>
      <c r="AW33" s="91">
        <v>0</v>
      </c>
      <c r="AX33" s="91">
        <v>19</v>
      </c>
      <c r="AY33" s="91">
        <v>4</v>
      </c>
      <c r="AZ33" s="91">
        <v>4</v>
      </c>
      <c r="BA33" s="91">
        <v>0</v>
      </c>
      <c r="BB33" s="91">
        <v>-4</v>
      </c>
      <c r="BC33" s="91">
        <v>-4</v>
      </c>
      <c r="BD33" s="91">
        <v>0</v>
      </c>
      <c r="BE33" s="93">
        <f t="shared" si="6"/>
        <v>19</v>
      </c>
      <c r="BF33" s="91">
        <v>1</v>
      </c>
      <c r="BG33" s="91">
        <v>3</v>
      </c>
      <c r="BH33" s="91">
        <v>0</v>
      </c>
      <c r="BI33" s="92">
        <v>0</v>
      </c>
      <c r="BJ33" s="92">
        <v>0</v>
      </c>
      <c r="BK33" s="92">
        <v>1</v>
      </c>
      <c r="BL33" s="88"/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2"/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62"/>
      <c r="CK33" s="62"/>
      <c r="CL33" s="62"/>
      <c r="CM33" s="62"/>
      <c r="CN33" s="62"/>
      <c r="CO33" s="62"/>
      <c r="CP33" s="62"/>
      <c r="CQ33" s="62"/>
      <c r="CR33" s="62"/>
      <c r="CS33" s="62"/>
      <c r="CT33" s="62"/>
      <c r="CU33" s="62"/>
      <c r="CV33" s="62"/>
      <c r="CW33" s="62"/>
      <c r="CX33" s="62"/>
      <c r="CY33" s="62"/>
      <c r="CZ33" s="62"/>
      <c r="DA33" s="62"/>
      <c r="DB33" s="62"/>
      <c r="DC33" s="62"/>
      <c r="DD33" s="62"/>
      <c r="DE33" s="62"/>
      <c r="DF33" s="62"/>
      <c r="DG33" s="62"/>
      <c r="DH33" s="62"/>
      <c r="DI33" s="62"/>
      <c r="DJ33" s="62"/>
      <c r="DK33" s="62"/>
      <c r="DL33" s="62"/>
      <c r="DM33" s="62"/>
      <c r="DN33" s="62"/>
      <c r="DO33" s="62"/>
      <c r="DP33" s="62"/>
      <c r="DQ33" s="62"/>
      <c r="DR33" s="62"/>
      <c r="DS33" s="62"/>
      <c r="DT33" s="62"/>
      <c r="DU33" s="62"/>
      <c r="DV33" s="62"/>
      <c r="DW33" s="62"/>
      <c r="DX33" s="62"/>
      <c r="DY33" s="62"/>
      <c r="DZ33" s="62"/>
      <c r="EA33" s="62"/>
      <c r="EB33" s="62"/>
      <c r="EC33" s="62"/>
      <c r="ED33" s="62"/>
      <c r="EE33" s="62"/>
      <c r="EF33" s="62"/>
      <c r="EG33" s="62"/>
      <c r="EH33" s="62"/>
      <c r="EI33" s="62"/>
      <c r="EJ33" s="62"/>
      <c r="EK33" s="62"/>
      <c r="EL33" s="62"/>
      <c r="EM33" s="62"/>
      <c r="EN33" s="62"/>
      <c r="EO33" s="62"/>
      <c r="EP33" s="62"/>
      <c r="EQ33" s="62"/>
      <c r="ER33" s="62"/>
      <c r="ES33" s="62"/>
      <c r="ET33" s="62"/>
      <c r="EU33" s="62"/>
      <c r="EV33" s="62"/>
      <c r="EW33" s="62"/>
      <c r="EX33" s="62"/>
      <c r="EY33" s="62"/>
      <c r="EZ33" s="62"/>
      <c r="FA33" s="62"/>
      <c r="FB33" s="62"/>
      <c r="FC33" s="62"/>
      <c r="FD33" s="62"/>
      <c r="FE33" s="62"/>
      <c r="FF33" s="62"/>
      <c r="FG33" s="62"/>
      <c r="FH33" s="62"/>
      <c r="FI33" s="62"/>
      <c r="FJ33" s="62"/>
      <c r="FK33" s="62"/>
      <c r="FL33" s="62"/>
      <c r="FM33" s="62"/>
      <c r="FN33" s="62"/>
      <c r="FO33" s="62"/>
      <c r="FP33" s="62"/>
      <c r="FQ33" s="62"/>
      <c r="FR33" s="62"/>
      <c r="FS33" s="62"/>
      <c r="FT33" s="62"/>
      <c r="FU33" s="62"/>
      <c r="FV33" s="62"/>
      <c r="FW33" s="62"/>
      <c r="FX33" s="62"/>
      <c r="FY33" s="62"/>
      <c r="FZ33" s="62"/>
      <c r="GA33" s="62"/>
      <c r="GB33" s="62"/>
      <c r="GC33" s="62"/>
      <c r="GD33" s="62"/>
      <c r="GE33" s="62"/>
      <c r="GF33" s="62"/>
      <c r="GG33" s="62"/>
      <c r="GH33" s="62"/>
      <c r="GI33" s="62"/>
      <c r="GJ33" s="62"/>
      <c r="GK33" s="62"/>
      <c r="GL33" s="62"/>
      <c r="GM33" s="62"/>
      <c r="GN33" s="62"/>
      <c r="GO33" s="62"/>
      <c r="GP33" s="62"/>
      <c r="GQ33" s="62"/>
      <c r="GR33" s="62"/>
      <c r="GS33" s="62"/>
      <c r="GT33" s="62"/>
      <c r="GU33" s="62"/>
      <c r="GV33" s="62"/>
      <c r="GW33" s="62"/>
      <c r="GX33" s="62"/>
      <c r="GY33" s="62"/>
      <c r="GZ33" s="62"/>
      <c r="HA33" s="62"/>
      <c r="HB33" s="62"/>
      <c r="HC33" s="62"/>
      <c r="HD33" s="62"/>
      <c r="HE33" s="62"/>
      <c r="HF33" s="62"/>
      <c r="HG33" s="62"/>
      <c r="HH33" s="62"/>
      <c r="HI33" s="62"/>
      <c r="HJ33" s="62"/>
      <c r="HK33" s="62"/>
      <c r="HL33" s="62"/>
    </row>
    <row r="34" spans="1:220" s="20" customFormat="1" x14ac:dyDescent="0.35">
      <c r="A34" s="22">
        <v>18</v>
      </c>
      <c r="B34" s="23" t="s">
        <v>159</v>
      </c>
      <c r="C34" s="23" t="s">
        <v>179</v>
      </c>
      <c r="D34" s="39" t="s">
        <v>135</v>
      </c>
      <c r="E34" s="24"/>
      <c r="F34" s="58" t="s">
        <v>43</v>
      </c>
      <c r="G34" s="91">
        <v>1060728.72</v>
      </c>
      <c r="H34" s="91">
        <v>1060931.3</v>
      </c>
      <c r="I34" s="91">
        <v>6446.55</v>
      </c>
      <c r="J34" s="91">
        <v>833109.57</v>
      </c>
      <c r="K34" s="92">
        <v>44390.74</v>
      </c>
      <c r="L34" s="92">
        <v>111129.68</v>
      </c>
      <c r="M34" s="92">
        <v>33339.54</v>
      </c>
      <c r="N34" s="91">
        <v>1062524.51</v>
      </c>
      <c r="O34" s="102">
        <v>0</v>
      </c>
      <c r="P34" s="93"/>
      <c r="Q34" s="91"/>
      <c r="R34" s="91"/>
      <c r="S34" s="91"/>
      <c r="T34" s="91"/>
      <c r="U34" s="91">
        <v>0</v>
      </c>
      <c r="V34" s="91">
        <v>126449.24</v>
      </c>
      <c r="W34" s="91">
        <v>934279.48</v>
      </c>
      <c r="X34" s="94">
        <v>3.8344676855737447E-2</v>
      </c>
      <c r="Y34" s="91">
        <v>40440.18</v>
      </c>
      <c r="Z34" s="91">
        <v>0</v>
      </c>
      <c r="AA34" s="91">
        <v>92.56</v>
      </c>
      <c r="AB34" s="91">
        <v>0</v>
      </c>
      <c r="AC34" s="92">
        <v>0</v>
      </c>
      <c r="AD34" s="92">
        <v>0</v>
      </c>
      <c r="AE34" s="92">
        <v>0</v>
      </c>
      <c r="AF34" s="92">
        <v>0</v>
      </c>
      <c r="AG34" s="92">
        <v>977.74</v>
      </c>
      <c r="AH34" s="92">
        <v>0</v>
      </c>
      <c r="AI34" s="92">
        <v>874.07</v>
      </c>
      <c r="AJ34" s="92">
        <v>846</v>
      </c>
      <c r="AK34" s="91">
        <v>0</v>
      </c>
      <c r="AL34" s="92">
        <v>0</v>
      </c>
      <c r="AM34" s="91">
        <v>5135.6899999999996</v>
      </c>
      <c r="AN34" s="91">
        <v>5861.89</v>
      </c>
      <c r="AO34" s="95">
        <f t="shared" si="5"/>
        <v>0.87611504139449892</v>
      </c>
      <c r="AP34" s="91">
        <v>0</v>
      </c>
      <c r="AQ34" s="91">
        <v>34178.5</v>
      </c>
      <c r="AR34" s="91">
        <v>0</v>
      </c>
      <c r="AS34" s="91">
        <v>0</v>
      </c>
      <c r="AT34" s="91">
        <v>36322.81</v>
      </c>
      <c r="AU34" s="91">
        <v>0</v>
      </c>
      <c r="AV34" s="91">
        <v>0</v>
      </c>
      <c r="AW34" s="91">
        <v>0</v>
      </c>
      <c r="AX34" s="91">
        <v>9</v>
      </c>
      <c r="AY34" s="91">
        <v>0</v>
      </c>
      <c r="AZ34" s="91">
        <v>0</v>
      </c>
      <c r="BA34" s="91">
        <v>0</v>
      </c>
      <c r="BB34" s="91">
        <v>-1</v>
      </c>
      <c r="BC34" s="91">
        <v>-3</v>
      </c>
      <c r="BD34" s="91">
        <v>0</v>
      </c>
      <c r="BE34" s="93">
        <f t="shared" si="6"/>
        <v>5</v>
      </c>
      <c r="BF34" s="91">
        <v>0</v>
      </c>
      <c r="BG34" s="91">
        <v>1</v>
      </c>
      <c r="BH34" s="91">
        <v>0</v>
      </c>
      <c r="BI34" s="92">
        <v>2</v>
      </c>
      <c r="BJ34" s="92">
        <v>0</v>
      </c>
      <c r="BK34" s="92">
        <v>0</v>
      </c>
      <c r="BL34" s="88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</row>
    <row r="35" spans="1:220" s="20" customFormat="1" x14ac:dyDescent="0.35">
      <c r="A35" s="71">
        <v>20</v>
      </c>
      <c r="B35" s="66" t="s">
        <v>161</v>
      </c>
      <c r="C35" s="39" t="s">
        <v>180</v>
      </c>
      <c r="D35" s="39" t="s">
        <v>137</v>
      </c>
      <c r="E35" s="72"/>
      <c r="F35" s="72" t="s">
        <v>47</v>
      </c>
      <c r="G35" s="91">
        <v>3597908.09</v>
      </c>
      <c r="H35" s="91">
        <v>3628131.01</v>
      </c>
      <c r="I35" s="91">
        <v>55746.01</v>
      </c>
      <c r="J35" s="91">
        <v>2495560.0099999998</v>
      </c>
      <c r="K35" s="92">
        <v>242286.21</v>
      </c>
      <c r="L35" s="92">
        <v>507882.37</v>
      </c>
      <c r="M35" s="92">
        <v>56253.7</v>
      </c>
      <c r="N35" s="91">
        <v>3607641</v>
      </c>
      <c r="O35" s="102">
        <v>0.8</v>
      </c>
      <c r="P35" s="93"/>
      <c r="Q35" s="91"/>
      <c r="R35" s="91"/>
      <c r="S35" s="94"/>
      <c r="T35" s="91"/>
      <c r="U35" s="91">
        <v>55746.009999999776</v>
      </c>
      <c r="V35" s="91">
        <v>2331916.6800000002</v>
      </c>
      <c r="W35" s="91">
        <v>1210245.3999999999</v>
      </c>
      <c r="X35" s="94">
        <v>7.6083201139118969E-2</v>
      </c>
      <c r="Y35" s="91">
        <v>269459.61</v>
      </c>
      <c r="Z35" s="91">
        <v>379710.14</v>
      </c>
      <c r="AA35" s="91">
        <v>0</v>
      </c>
      <c r="AB35" s="91">
        <v>79093.899999999994</v>
      </c>
      <c r="AC35" s="92">
        <v>5932.08</v>
      </c>
      <c r="AD35" s="92">
        <v>27301.439999999999</v>
      </c>
      <c r="AE35" s="92">
        <v>2978.28</v>
      </c>
      <c r="AF35" s="92">
        <v>113.89</v>
      </c>
      <c r="AG35" s="92">
        <v>2227.2600000000002</v>
      </c>
      <c r="AH35" s="92">
        <v>0</v>
      </c>
      <c r="AI35" s="92">
        <v>1328.3</v>
      </c>
      <c r="AJ35" s="92">
        <v>125</v>
      </c>
      <c r="AK35" s="91">
        <v>0</v>
      </c>
      <c r="AL35" s="92">
        <v>0</v>
      </c>
      <c r="AM35" s="91">
        <v>0</v>
      </c>
      <c r="AN35" s="91">
        <v>121040.41</v>
      </c>
      <c r="AO35" s="95">
        <f t="shared" si="5"/>
        <v>0</v>
      </c>
      <c r="AP35" s="91">
        <v>0</v>
      </c>
      <c r="AQ35" s="91">
        <v>195149.79</v>
      </c>
      <c r="AR35" s="91">
        <v>0</v>
      </c>
      <c r="AS35" s="91">
        <v>0</v>
      </c>
      <c r="AT35" s="91">
        <v>97765.84</v>
      </c>
      <c r="AU35" s="91">
        <v>0</v>
      </c>
      <c r="AV35" s="91">
        <v>0</v>
      </c>
      <c r="AW35" s="91">
        <v>0</v>
      </c>
      <c r="AX35" s="91">
        <v>69</v>
      </c>
      <c r="AY35" s="91">
        <v>8</v>
      </c>
      <c r="AZ35" s="91">
        <v>1</v>
      </c>
      <c r="BA35" s="91">
        <v>0</v>
      </c>
      <c r="BB35" s="91">
        <v>-2</v>
      </c>
      <c r="BC35" s="91">
        <v>-24</v>
      </c>
      <c r="BD35" s="91">
        <v>0</v>
      </c>
      <c r="BE35" s="93">
        <f t="shared" si="6"/>
        <v>52</v>
      </c>
      <c r="BF35" s="91">
        <v>0</v>
      </c>
      <c r="BG35" s="91">
        <v>1</v>
      </c>
      <c r="BH35" s="91">
        <v>0</v>
      </c>
      <c r="BI35" s="92">
        <v>10</v>
      </c>
      <c r="BJ35" s="92">
        <v>9</v>
      </c>
      <c r="BK35" s="92">
        <v>4</v>
      </c>
      <c r="BL35" s="88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</row>
    <row r="36" spans="1:220" s="63" customFormat="1" x14ac:dyDescent="0.35">
      <c r="A36" s="59">
        <v>20</v>
      </c>
      <c r="B36" s="60" t="s">
        <v>100</v>
      </c>
      <c r="C36" s="60" t="s">
        <v>181</v>
      </c>
      <c r="D36" s="39" t="s">
        <v>136</v>
      </c>
      <c r="E36" s="39" t="s">
        <v>133</v>
      </c>
      <c r="F36" s="64" t="s">
        <v>59</v>
      </c>
      <c r="G36" s="91">
        <v>603247.25</v>
      </c>
      <c r="H36" s="91">
        <v>604001.21</v>
      </c>
      <c r="I36" s="91">
        <v>0</v>
      </c>
      <c r="J36" s="91">
        <v>545835.21</v>
      </c>
      <c r="K36" s="92">
        <v>0</v>
      </c>
      <c r="L36" s="92">
        <v>0</v>
      </c>
      <c r="M36" s="92">
        <v>26149.39</v>
      </c>
      <c r="N36" s="91">
        <v>603989.19999999995</v>
      </c>
      <c r="O36" s="102">
        <v>0</v>
      </c>
      <c r="P36" s="93"/>
      <c r="Q36" s="91"/>
      <c r="R36" s="91"/>
      <c r="S36" s="94"/>
      <c r="T36" s="91"/>
      <c r="U36" s="91">
        <v>0</v>
      </c>
      <c r="V36" s="91">
        <v>353844.07</v>
      </c>
      <c r="W36" s="91">
        <v>249403.18</v>
      </c>
      <c r="X36" s="94">
        <v>4.568750209802034E-2</v>
      </c>
      <c r="Y36" s="91">
        <v>27560.9</v>
      </c>
      <c r="Z36" s="91">
        <v>14838.86</v>
      </c>
      <c r="AA36" s="91">
        <v>33.549999999999997</v>
      </c>
      <c r="AB36" s="91">
        <v>19308</v>
      </c>
      <c r="AC36" s="92">
        <v>0</v>
      </c>
      <c r="AD36" s="92">
        <v>0</v>
      </c>
      <c r="AE36" s="92">
        <v>1404</v>
      </c>
      <c r="AF36" s="92">
        <v>4650</v>
      </c>
      <c r="AG36" s="92">
        <v>0</v>
      </c>
      <c r="AH36" s="92">
        <v>0</v>
      </c>
      <c r="AI36" s="92">
        <v>228</v>
      </c>
      <c r="AJ36" s="92">
        <v>0</v>
      </c>
      <c r="AK36" s="91">
        <v>84</v>
      </c>
      <c r="AL36" s="92">
        <v>0</v>
      </c>
      <c r="AM36" s="91">
        <v>0</v>
      </c>
      <c r="AN36" s="91">
        <v>26524.54</v>
      </c>
      <c r="AO36" s="95">
        <f t="shared" si="5"/>
        <v>0</v>
      </c>
      <c r="AP36" s="91">
        <v>0</v>
      </c>
      <c r="AQ36" s="91">
        <v>28302.85</v>
      </c>
      <c r="AR36" s="91">
        <v>0</v>
      </c>
      <c r="AS36" s="91">
        <v>0</v>
      </c>
      <c r="AT36" s="91">
        <v>28806.61</v>
      </c>
      <c r="AU36" s="91">
        <v>0</v>
      </c>
      <c r="AV36" s="91">
        <v>0</v>
      </c>
      <c r="AW36" s="91">
        <v>0</v>
      </c>
      <c r="AX36" s="91">
        <v>10</v>
      </c>
      <c r="AY36" s="91">
        <v>3</v>
      </c>
      <c r="AZ36" s="91">
        <v>0</v>
      </c>
      <c r="BA36" s="91">
        <v>-1</v>
      </c>
      <c r="BB36" s="91">
        <v>-2</v>
      </c>
      <c r="BC36" s="91">
        <v>-2</v>
      </c>
      <c r="BD36" s="91">
        <v>0</v>
      </c>
      <c r="BE36" s="93">
        <f t="shared" si="6"/>
        <v>8</v>
      </c>
      <c r="BF36" s="91">
        <v>0</v>
      </c>
      <c r="BG36" s="91">
        <v>0</v>
      </c>
      <c r="BH36" s="91">
        <v>0</v>
      </c>
      <c r="BI36" s="92">
        <v>1</v>
      </c>
      <c r="BJ36" s="92">
        <v>1</v>
      </c>
      <c r="BK36" s="92">
        <v>0</v>
      </c>
      <c r="BL36" s="88"/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2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2"/>
      <c r="CK36" s="62"/>
      <c r="CL36" s="62"/>
      <c r="CM36" s="62"/>
      <c r="CN36" s="62"/>
      <c r="CO36" s="62"/>
      <c r="CP36" s="62"/>
      <c r="CQ36" s="62"/>
      <c r="CR36" s="62"/>
      <c r="CS36" s="62"/>
      <c r="CT36" s="62"/>
      <c r="CU36" s="62"/>
      <c r="CV36" s="62"/>
      <c r="CW36" s="62"/>
      <c r="CX36" s="62"/>
      <c r="CY36" s="62"/>
      <c r="CZ36" s="62"/>
      <c r="DA36" s="62"/>
      <c r="DB36" s="62"/>
      <c r="DC36" s="62"/>
      <c r="DD36" s="62"/>
      <c r="DE36" s="62"/>
      <c r="DF36" s="62"/>
      <c r="DG36" s="62"/>
      <c r="DH36" s="62"/>
      <c r="DI36" s="62"/>
      <c r="DJ36" s="62"/>
      <c r="DK36" s="62"/>
      <c r="DL36" s="62"/>
      <c r="DM36" s="62"/>
      <c r="DN36" s="62"/>
      <c r="DO36" s="62"/>
      <c r="DP36" s="62"/>
      <c r="DQ36" s="62"/>
      <c r="DR36" s="62"/>
      <c r="DS36" s="62"/>
      <c r="DT36" s="62"/>
      <c r="DU36" s="62"/>
      <c r="DV36" s="62"/>
      <c r="DW36" s="62"/>
      <c r="DX36" s="62"/>
      <c r="DY36" s="62"/>
      <c r="DZ36" s="62"/>
      <c r="EA36" s="62"/>
      <c r="EB36" s="62"/>
      <c r="EC36" s="62"/>
      <c r="ED36" s="62"/>
      <c r="EE36" s="62"/>
      <c r="EF36" s="62"/>
      <c r="EG36" s="62"/>
      <c r="EH36" s="62"/>
      <c r="EI36" s="62"/>
      <c r="EJ36" s="62"/>
      <c r="EK36" s="62"/>
      <c r="EL36" s="62"/>
      <c r="EM36" s="62"/>
      <c r="EN36" s="62"/>
      <c r="EO36" s="62"/>
      <c r="EP36" s="62"/>
      <c r="EQ36" s="62"/>
      <c r="ER36" s="62"/>
      <c r="ES36" s="62"/>
      <c r="ET36" s="62"/>
      <c r="EU36" s="62"/>
      <c r="EV36" s="62"/>
      <c r="EW36" s="62"/>
      <c r="EX36" s="62"/>
      <c r="EY36" s="62"/>
      <c r="EZ36" s="62"/>
      <c r="FA36" s="62"/>
      <c r="FB36" s="62"/>
      <c r="FC36" s="62"/>
      <c r="FD36" s="62"/>
      <c r="FE36" s="62"/>
      <c r="FF36" s="62"/>
      <c r="FG36" s="62"/>
      <c r="FH36" s="62"/>
      <c r="FI36" s="62"/>
      <c r="FJ36" s="62"/>
      <c r="FK36" s="62"/>
      <c r="FL36" s="62"/>
      <c r="FM36" s="62"/>
      <c r="FN36" s="62"/>
      <c r="FO36" s="62"/>
      <c r="FP36" s="62"/>
      <c r="FQ36" s="62"/>
      <c r="FR36" s="62"/>
      <c r="FS36" s="62"/>
      <c r="FT36" s="62"/>
      <c r="FU36" s="62"/>
      <c r="FV36" s="62"/>
      <c r="FW36" s="62"/>
      <c r="FX36" s="62"/>
      <c r="FY36" s="62"/>
      <c r="FZ36" s="62"/>
      <c r="GA36" s="62"/>
      <c r="GB36" s="62"/>
      <c r="GC36" s="62"/>
      <c r="GD36" s="62"/>
      <c r="GE36" s="62"/>
      <c r="GF36" s="62"/>
      <c r="GG36" s="62"/>
      <c r="GH36" s="62"/>
      <c r="GI36" s="62"/>
      <c r="GJ36" s="62"/>
      <c r="GK36" s="62"/>
      <c r="GL36" s="62"/>
      <c r="GM36" s="62"/>
      <c r="GN36" s="62"/>
      <c r="GO36" s="62"/>
      <c r="GP36" s="62"/>
      <c r="GQ36" s="62"/>
      <c r="GR36" s="62"/>
      <c r="GS36" s="62"/>
      <c r="GT36" s="62"/>
      <c r="GU36" s="62"/>
      <c r="GV36" s="62"/>
      <c r="GW36" s="62"/>
      <c r="GX36" s="62"/>
      <c r="GY36" s="62"/>
      <c r="GZ36" s="62"/>
      <c r="HA36" s="62"/>
      <c r="HB36" s="62"/>
      <c r="HC36" s="62"/>
      <c r="HD36" s="62"/>
      <c r="HE36" s="62"/>
      <c r="HF36" s="62"/>
      <c r="HG36" s="62"/>
      <c r="HH36" s="62"/>
      <c r="HI36" s="62"/>
      <c r="HJ36" s="62"/>
      <c r="HK36" s="62"/>
      <c r="HL36" s="62"/>
    </row>
    <row r="37" spans="1:220" s="63" customFormat="1" x14ac:dyDescent="0.35">
      <c r="A37" s="59">
        <v>21</v>
      </c>
      <c r="B37" s="60" t="s">
        <v>101</v>
      </c>
      <c r="C37" s="60" t="s">
        <v>218</v>
      </c>
      <c r="D37" s="39" t="s">
        <v>138</v>
      </c>
      <c r="E37" s="39"/>
      <c r="F37" s="64" t="s">
        <v>149</v>
      </c>
      <c r="G37" s="91">
        <v>273329.44</v>
      </c>
      <c r="H37" s="91">
        <v>273329.44</v>
      </c>
      <c r="I37" s="91">
        <v>99134.88</v>
      </c>
      <c r="J37" s="91">
        <v>40883.019999999997</v>
      </c>
      <c r="K37" s="92">
        <v>57842.86</v>
      </c>
      <c r="L37" s="92">
        <v>113204.38</v>
      </c>
      <c r="M37" s="92">
        <v>17224.93</v>
      </c>
      <c r="N37" s="91">
        <v>248136.48</v>
      </c>
      <c r="O37" s="102">
        <v>7.51</v>
      </c>
      <c r="P37" s="93"/>
      <c r="Q37" s="91"/>
      <c r="R37" s="91"/>
      <c r="S37" s="91"/>
      <c r="T37" s="91"/>
      <c r="U37" s="91">
        <v>61815.91</v>
      </c>
      <c r="V37" s="91">
        <v>178406.69</v>
      </c>
      <c r="W37" s="91">
        <v>33106.839999999997</v>
      </c>
      <c r="X37" s="94">
        <v>8.9043381763804899E-2</v>
      </c>
      <c r="Y37" s="91">
        <v>18833.82</v>
      </c>
      <c r="Z37" s="91">
        <v>0</v>
      </c>
      <c r="AA37" s="91">
        <v>0</v>
      </c>
      <c r="AB37" s="91">
        <v>4109</v>
      </c>
      <c r="AC37" s="92">
        <v>320.5</v>
      </c>
      <c r="AD37" s="92">
        <v>0</v>
      </c>
      <c r="AE37" s="92">
        <v>1225</v>
      </c>
      <c r="AF37" s="92">
        <v>400</v>
      </c>
      <c r="AG37" s="92">
        <v>900</v>
      </c>
      <c r="AH37" s="92">
        <v>0</v>
      </c>
      <c r="AI37" s="92">
        <v>650</v>
      </c>
      <c r="AJ37" s="92">
        <v>0</v>
      </c>
      <c r="AK37" s="91">
        <v>0</v>
      </c>
      <c r="AL37" s="92">
        <v>0</v>
      </c>
      <c r="AM37" s="91">
        <v>0</v>
      </c>
      <c r="AN37" s="91">
        <v>17128.099999999999</v>
      </c>
      <c r="AO37" s="95">
        <f t="shared" si="5"/>
        <v>0</v>
      </c>
      <c r="AP37" s="91">
        <v>0</v>
      </c>
      <c r="AQ37" s="91">
        <v>10575.67</v>
      </c>
      <c r="AR37" s="91">
        <v>0</v>
      </c>
      <c r="AS37" s="91">
        <v>0</v>
      </c>
      <c r="AT37" s="91">
        <v>2653.63</v>
      </c>
      <c r="AU37" s="91">
        <v>0</v>
      </c>
      <c r="AV37" s="91">
        <v>0</v>
      </c>
      <c r="AW37" s="91">
        <v>0</v>
      </c>
      <c r="AX37" s="91">
        <v>33</v>
      </c>
      <c r="AY37" s="91">
        <v>6</v>
      </c>
      <c r="AZ37" s="91">
        <v>1</v>
      </c>
      <c r="BA37" s="91">
        <v>0</v>
      </c>
      <c r="BB37" s="91">
        <v>-16</v>
      </c>
      <c r="BC37" s="91">
        <v>-7</v>
      </c>
      <c r="BD37" s="91">
        <v>0</v>
      </c>
      <c r="BE37" s="93">
        <f t="shared" si="6"/>
        <v>17</v>
      </c>
      <c r="BF37" s="91">
        <v>1</v>
      </c>
      <c r="BG37" s="91">
        <v>0</v>
      </c>
      <c r="BH37" s="91">
        <v>0</v>
      </c>
      <c r="BI37" s="92">
        <v>4</v>
      </c>
      <c r="BJ37" s="92">
        <v>0</v>
      </c>
      <c r="BK37" s="92">
        <v>0</v>
      </c>
      <c r="BL37" s="88"/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2"/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62"/>
      <c r="CK37" s="62"/>
      <c r="CL37" s="62"/>
      <c r="CM37" s="62"/>
      <c r="CN37" s="62"/>
      <c r="CO37" s="62"/>
      <c r="CP37" s="62"/>
      <c r="CQ37" s="62"/>
      <c r="CR37" s="62"/>
      <c r="CS37" s="62"/>
      <c r="CT37" s="62"/>
      <c r="CU37" s="62"/>
      <c r="CV37" s="62"/>
      <c r="CW37" s="62"/>
      <c r="CX37" s="62"/>
      <c r="CY37" s="62"/>
      <c r="CZ37" s="62"/>
      <c r="DA37" s="62"/>
      <c r="DB37" s="62"/>
      <c r="DC37" s="62"/>
      <c r="DD37" s="62"/>
      <c r="DE37" s="62"/>
      <c r="DF37" s="62"/>
      <c r="DG37" s="62"/>
      <c r="DH37" s="62"/>
      <c r="DI37" s="62"/>
      <c r="DJ37" s="62"/>
      <c r="DK37" s="62"/>
      <c r="DL37" s="62"/>
      <c r="DM37" s="62"/>
      <c r="DN37" s="62"/>
      <c r="DO37" s="62"/>
      <c r="DP37" s="62"/>
      <c r="DQ37" s="62"/>
      <c r="DR37" s="62"/>
      <c r="DS37" s="62"/>
      <c r="DT37" s="62"/>
      <c r="DU37" s="62"/>
      <c r="DV37" s="62"/>
      <c r="DW37" s="62"/>
      <c r="DX37" s="62"/>
      <c r="DY37" s="62"/>
      <c r="DZ37" s="62"/>
      <c r="EA37" s="62"/>
      <c r="EB37" s="62"/>
      <c r="EC37" s="62"/>
      <c r="ED37" s="62"/>
      <c r="EE37" s="62"/>
      <c r="EF37" s="62"/>
      <c r="EG37" s="62"/>
      <c r="EH37" s="62"/>
      <c r="EI37" s="62"/>
      <c r="EJ37" s="62"/>
      <c r="EK37" s="62"/>
      <c r="EL37" s="62"/>
      <c r="EM37" s="62"/>
      <c r="EN37" s="62"/>
      <c r="EO37" s="62"/>
      <c r="EP37" s="62"/>
      <c r="EQ37" s="62"/>
      <c r="ER37" s="62"/>
      <c r="ES37" s="62"/>
      <c r="ET37" s="62"/>
      <c r="EU37" s="62"/>
      <c r="EV37" s="62"/>
      <c r="EW37" s="62"/>
      <c r="EX37" s="62"/>
      <c r="EY37" s="62"/>
      <c r="EZ37" s="62"/>
      <c r="FA37" s="62"/>
      <c r="FB37" s="62"/>
      <c r="FC37" s="62"/>
      <c r="FD37" s="62"/>
      <c r="FE37" s="62"/>
      <c r="FF37" s="62"/>
      <c r="FG37" s="62"/>
      <c r="FH37" s="62"/>
      <c r="FI37" s="62"/>
      <c r="FJ37" s="62"/>
      <c r="FK37" s="62"/>
      <c r="FL37" s="62"/>
      <c r="FM37" s="62"/>
      <c r="FN37" s="62"/>
      <c r="FO37" s="62"/>
      <c r="FP37" s="62"/>
      <c r="FQ37" s="62"/>
      <c r="FR37" s="62"/>
      <c r="FS37" s="62"/>
      <c r="FT37" s="62"/>
      <c r="FU37" s="62"/>
      <c r="FV37" s="62"/>
      <c r="FW37" s="62"/>
      <c r="FX37" s="62"/>
      <c r="FY37" s="62"/>
      <c r="FZ37" s="62"/>
      <c r="GA37" s="62"/>
      <c r="GB37" s="62"/>
      <c r="GC37" s="62"/>
      <c r="GD37" s="62"/>
      <c r="GE37" s="62"/>
      <c r="GF37" s="62"/>
      <c r="GG37" s="62"/>
      <c r="GH37" s="62"/>
      <c r="GI37" s="62"/>
      <c r="GJ37" s="62"/>
      <c r="GK37" s="62"/>
      <c r="GL37" s="62"/>
      <c r="GM37" s="62"/>
      <c r="GN37" s="62"/>
      <c r="GO37" s="62"/>
      <c r="GP37" s="62"/>
      <c r="GQ37" s="62"/>
      <c r="GR37" s="62"/>
      <c r="GS37" s="62"/>
      <c r="GT37" s="62"/>
      <c r="GU37" s="62"/>
      <c r="GV37" s="62"/>
      <c r="GW37" s="62"/>
      <c r="GX37" s="62"/>
      <c r="GY37" s="62"/>
      <c r="GZ37" s="62"/>
      <c r="HA37" s="62"/>
      <c r="HB37" s="62"/>
      <c r="HC37" s="62"/>
      <c r="HD37" s="62"/>
      <c r="HE37" s="62"/>
      <c r="HF37" s="62"/>
      <c r="HG37" s="62"/>
      <c r="HH37" s="62"/>
      <c r="HI37" s="62"/>
      <c r="HJ37" s="62"/>
      <c r="HK37" s="62"/>
      <c r="HL37" s="62"/>
    </row>
    <row r="38" spans="1:220" s="20" customFormat="1" x14ac:dyDescent="0.35">
      <c r="A38" s="22">
        <v>21</v>
      </c>
      <c r="B38" s="23" t="s">
        <v>102</v>
      </c>
      <c r="C38" s="23" t="s">
        <v>182</v>
      </c>
      <c r="D38" s="39" t="s">
        <v>139</v>
      </c>
      <c r="E38" s="39" t="s">
        <v>116</v>
      </c>
      <c r="F38" s="24" t="s">
        <v>40</v>
      </c>
      <c r="G38" s="91">
        <v>749982</v>
      </c>
      <c r="H38" s="91">
        <v>755369</v>
      </c>
      <c r="I38" s="91">
        <v>9017</v>
      </c>
      <c r="J38" s="91">
        <v>448134</v>
      </c>
      <c r="K38" s="92">
        <v>5073</v>
      </c>
      <c r="L38" s="92">
        <v>209277</v>
      </c>
      <c r="M38" s="92">
        <v>7994</v>
      </c>
      <c r="N38" s="91">
        <v>750433</v>
      </c>
      <c r="O38" s="102">
        <v>1.78</v>
      </c>
      <c r="P38" s="93"/>
      <c r="Q38" s="91"/>
      <c r="R38" s="91"/>
      <c r="S38" s="91"/>
      <c r="T38" s="91"/>
      <c r="U38" s="91">
        <v>0</v>
      </c>
      <c r="V38" s="91">
        <v>749982</v>
      </c>
      <c r="W38" s="91">
        <v>0</v>
      </c>
      <c r="X38" s="94">
        <v>9.1366366126120369E-2</v>
      </c>
      <c r="Y38" s="91">
        <v>68577</v>
      </c>
      <c r="Z38" s="91">
        <v>632716</v>
      </c>
      <c r="AA38" s="91">
        <v>140</v>
      </c>
      <c r="AB38" s="91">
        <v>28916</v>
      </c>
      <c r="AC38" s="92">
        <v>0</v>
      </c>
      <c r="AD38" s="92">
        <v>0</v>
      </c>
      <c r="AE38" s="92">
        <v>1357</v>
      </c>
      <c r="AF38" s="92">
        <v>8100</v>
      </c>
      <c r="AG38" s="92">
        <v>10234</v>
      </c>
      <c r="AH38" s="92">
        <v>0</v>
      </c>
      <c r="AI38" s="92">
        <v>10163</v>
      </c>
      <c r="AJ38" s="92">
        <v>98</v>
      </c>
      <c r="AK38" s="91">
        <v>1074</v>
      </c>
      <c r="AL38" s="92">
        <v>0</v>
      </c>
      <c r="AM38" s="91">
        <v>32698</v>
      </c>
      <c r="AN38" s="91">
        <v>71511</v>
      </c>
      <c r="AO38" s="95">
        <f t="shared" si="5"/>
        <v>0.45724434003160352</v>
      </c>
      <c r="AP38" s="91">
        <v>0</v>
      </c>
      <c r="AQ38" s="91">
        <v>69351</v>
      </c>
      <c r="AR38" s="91">
        <v>216.1</v>
      </c>
      <c r="AS38" s="91">
        <v>0</v>
      </c>
      <c r="AT38" s="91">
        <v>1922</v>
      </c>
      <c r="AU38" s="91">
        <v>0</v>
      </c>
      <c r="AV38" s="91">
        <v>0</v>
      </c>
      <c r="AW38" s="91">
        <v>0</v>
      </c>
      <c r="AX38" s="91">
        <v>48</v>
      </c>
      <c r="AY38" s="91">
        <v>18</v>
      </c>
      <c r="AZ38" s="91">
        <v>0</v>
      </c>
      <c r="BA38" s="91">
        <v>0</v>
      </c>
      <c r="BB38" s="91">
        <v>-1</v>
      </c>
      <c r="BC38" s="91">
        <v>-6</v>
      </c>
      <c r="BD38" s="91">
        <v>0</v>
      </c>
      <c r="BE38" s="93">
        <f t="shared" si="6"/>
        <v>59</v>
      </c>
      <c r="BF38" s="91">
        <v>6</v>
      </c>
      <c r="BG38" s="91">
        <v>1</v>
      </c>
      <c r="BH38" s="91">
        <v>0</v>
      </c>
      <c r="BI38" s="92">
        <v>3</v>
      </c>
      <c r="BJ38" s="92">
        <v>2</v>
      </c>
      <c r="BK38" s="92">
        <v>0</v>
      </c>
      <c r="BL38" s="88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  <c r="FG38" s="19"/>
      <c r="FH38" s="19"/>
      <c r="FI38" s="19"/>
      <c r="FJ38" s="19"/>
      <c r="FK38" s="19"/>
      <c r="FL38" s="19"/>
      <c r="FM38" s="19"/>
      <c r="FN38" s="19"/>
      <c r="FO38" s="19"/>
      <c r="FP38" s="19"/>
      <c r="FQ38" s="19"/>
      <c r="FR38" s="19"/>
      <c r="FS38" s="19"/>
      <c r="FT38" s="19"/>
      <c r="FU38" s="19"/>
      <c r="FV38" s="19"/>
      <c r="FW38" s="19"/>
      <c r="FX38" s="19"/>
      <c r="FY38" s="19"/>
      <c r="FZ38" s="19"/>
      <c r="GA38" s="19"/>
      <c r="GB38" s="19"/>
      <c r="GC38" s="19"/>
      <c r="GD38" s="19"/>
      <c r="GE38" s="19"/>
      <c r="GF38" s="19"/>
      <c r="GG38" s="19"/>
      <c r="GH38" s="19"/>
      <c r="GI38" s="19"/>
      <c r="GJ38" s="19"/>
      <c r="GK38" s="19"/>
      <c r="GL38" s="19"/>
      <c r="GM38" s="19"/>
      <c r="GN38" s="19"/>
      <c r="GO38" s="19"/>
      <c r="GP38" s="19"/>
      <c r="GQ38" s="19"/>
      <c r="GR38" s="19"/>
      <c r="GS38" s="19"/>
      <c r="GT38" s="19"/>
      <c r="GU38" s="19"/>
      <c r="GV38" s="19"/>
      <c r="GW38" s="19"/>
      <c r="GX38" s="19"/>
      <c r="GY38" s="19"/>
      <c r="GZ38" s="19"/>
      <c r="HA38" s="19"/>
      <c r="HB38" s="19"/>
      <c r="HC38" s="19"/>
      <c r="HD38" s="19"/>
      <c r="HE38" s="19"/>
      <c r="HF38" s="19"/>
      <c r="HG38" s="19"/>
      <c r="HH38" s="19"/>
      <c r="HI38" s="19"/>
      <c r="HJ38" s="19"/>
      <c r="HK38" s="19"/>
      <c r="HL38" s="19"/>
    </row>
    <row r="39" spans="1:220" s="20" customFormat="1" x14ac:dyDescent="0.35">
      <c r="A39" s="71">
        <v>21</v>
      </c>
      <c r="B39" s="66" t="s">
        <v>160</v>
      </c>
      <c r="C39" s="66" t="s">
        <v>175</v>
      </c>
      <c r="D39" s="39" t="s">
        <v>141</v>
      </c>
      <c r="E39" s="39" t="s">
        <v>120</v>
      </c>
      <c r="F39" s="58" t="s">
        <v>40</v>
      </c>
      <c r="G39" s="91">
        <v>267029.84000000003</v>
      </c>
      <c r="H39" s="91">
        <v>274695.39</v>
      </c>
      <c r="I39" s="91">
        <v>12705.88</v>
      </c>
      <c r="J39" s="91">
        <v>195414.32</v>
      </c>
      <c r="K39" s="92">
        <v>2996.46</v>
      </c>
      <c r="L39" s="92">
        <v>41720.660000000003</v>
      </c>
      <c r="M39" s="92">
        <v>0</v>
      </c>
      <c r="N39" s="91">
        <v>265771.03000000003</v>
      </c>
      <c r="O39" s="102">
        <v>3</v>
      </c>
      <c r="P39" s="93">
        <v>6085.9500000000407</v>
      </c>
      <c r="Q39" s="91">
        <v>169026.5</v>
      </c>
      <c r="R39" s="91">
        <v>90658.58</v>
      </c>
      <c r="S39" s="94">
        <v>7.5562331112746253E-2</v>
      </c>
      <c r="T39" s="91">
        <v>19553.64</v>
      </c>
      <c r="U39" s="91"/>
      <c r="V39" s="91"/>
      <c r="W39" s="91"/>
      <c r="X39" s="94"/>
      <c r="Y39" s="91"/>
      <c r="Z39" s="91">
        <v>73436.33</v>
      </c>
      <c r="AA39" s="91">
        <v>0</v>
      </c>
      <c r="AB39" s="91">
        <v>7649.52</v>
      </c>
      <c r="AC39" s="92">
        <v>600</v>
      </c>
      <c r="AD39" s="92">
        <v>558.48</v>
      </c>
      <c r="AE39" s="92">
        <v>852</v>
      </c>
      <c r="AF39" s="92">
        <v>13700</v>
      </c>
      <c r="AG39" s="92">
        <v>0</v>
      </c>
      <c r="AH39" s="92">
        <v>0</v>
      </c>
      <c r="AI39" s="92">
        <v>2213.69</v>
      </c>
      <c r="AJ39" s="92">
        <v>0</v>
      </c>
      <c r="AK39" s="91">
        <v>1500</v>
      </c>
      <c r="AL39" s="92">
        <v>0</v>
      </c>
      <c r="AM39" s="91">
        <v>0</v>
      </c>
      <c r="AN39" s="91">
        <v>30564.55</v>
      </c>
      <c r="AO39" s="95">
        <f t="shared" si="5"/>
        <v>0</v>
      </c>
      <c r="AP39" s="91">
        <v>0</v>
      </c>
      <c r="AQ39" s="91">
        <v>1834.5</v>
      </c>
      <c r="AR39" s="91">
        <v>0</v>
      </c>
      <c r="AS39" s="91">
        <v>0</v>
      </c>
      <c r="AT39" s="91">
        <v>1727.86</v>
      </c>
      <c r="AU39" s="91">
        <v>0</v>
      </c>
      <c r="AV39" s="91">
        <v>0</v>
      </c>
      <c r="AW39" s="91">
        <v>0</v>
      </c>
      <c r="AX39" s="91">
        <v>8</v>
      </c>
      <c r="AY39" s="91">
        <v>2</v>
      </c>
      <c r="AZ39" s="91">
        <v>0</v>
      </c>
      <c r="BA39" s="91">
        <v>0</v>
      </c>
      <c r="BB39" s="91">
        <v>0</v>
      </c>
      <c r="BC39" s="91">
        <v>-1</v>
      </c>
      <c r="BD39" s="91">
        <v>0</v>
      </c>
      <c r="BE39" s="93">
        <f t="shared" si="6"/>
        <v>9</v>
      </c>
      <c r="BF39" s="91">
        <v>0</v>
      </c>
      <c r="BG39" s="91">
        <v>0</v>
      </c>
      <c r="BH39" s="91">
        <v>0</v>
      </c>
      <c r="BI39" s="92">
        <v>0</v>
      </c>
      <c r="BJ39" s="92">
        <v>0</v>
      </c>
      <c r="BK39" s="92">
        <v>1</v>
      </c>
      <c r="BL39" s="88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19"/>
      <c r="GA39" s="19"/>
      <c r="GB39" s="19"/>
      <c r="GC39" s="19"/>
      <c r="GD39" s="19"/>
      <c r="GE39" s="19"/>
      <c r="GF39" s="19"/>
      <c r="GG39" s="19"/>
      <c r="GH39" s="19"/>
      <c r="GI39" s="19"/>
      <c r="GJ39" s="19"/>
      <c r="GK39" s="19"/>
      <c r="GL39" s="19"/>
      <c r="GM39" s="19"/>
      <c r="GN39" s="19"/>
      <c r="GO39" s="19"/>
      <c r="GP39" s="19"/>
      <c r="GQ39" s="19"/>
      <c r="GR39" s="19"/>
      <c r="GS39" s="19"/>
      <c r="GT39" s="19"/>
      <c r="GU39" s="19"/>
      <c r="GV39" s="19"/>
      <c r="GW39" s="19"/>
      <c r="GX39" s="19"/>
      <c r="GY39" s="19"/>
      <c r="GZ39" s="19"/>
      <c r="HA39" s="19"/>
      <c r="HB39" s="19"/>
      <c r="HC39" s="19"/>
      <c r="HD39" s="19"/>
      <c r="HE39" s="19"/>
      <c r="HF39" s="19"/>
      <c r="HG39" s="19"/>
      <c r="HH39" s="19"/>
      <c r="HI39" s="19"/>
      <c r="HJ39" s="19"/>
      <c r="HK39" s="19"/>
      <c r="HL39" s="19"/>
    </row>
    <row r="40" spans="1:220" s="20" customFormat="1" x14ac:dyDescent="0.35">
      <c r="A40" s="22">
        <v>21</v>
      </c>
      <c r="B40" s="23" t="s">
        <v>103</v>
      </c>
      <c r="C40" s="23" t="s">
        <v>183</v>
      </c>
      <c r="D40" s="39" t="s">
        <v>140</v>
      </c>
      <c r="E40" s="39" t="s">
        <v>116</v>
      </c>
      <c r="F40" s="58" t="s">
        <v>38</v>
      </c>
      <c r="G40" s="92">
        <v>168529</v>
      </c>
      <c r="H40" s="92"/>
      <c r="I40" s="92"/>
      <c r="J40" s="92"/>
      <c r="K40" s="92"/>
      <c r="L40" s="92"/>
      <c r="M40" s="92"/>
      <c r="N40" s="92">
        <v>169674</v>
      </c>
      <c r="O40" s="103">
        <v>0</v>
      </c>
      <c r="P40" s="92"/>
      <c r="Q40" s="92"/>
      <c r="R40" s="92"/>
      <c r="S40" s="92"/>
      <c r="T40" s="92"/>
      <c r="U40" s="92"/>
      <c r="V40" s="92"/>
      <c r="W40" s="92"/>
      <c r="X40" s="101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2">
        <v>20426</v>
      </c>
      <c r="AO40" s="101">
        <f t="shared" si="5"/>
        <v>0</v>
      </c>
      <c r="AP40" s="92"/>
      <c r="AQ40" s="92">
        <v>8426</v>
      </c>
      <c r="AR40" s="92"/>
      <c r="AS40" s="92"/>
      <c r="AT40" s="92"/>
      <c r="AU40" s="92"/>
      <c r="AV40" s="92"/>
      <c r="AW40" s="92"/>
      <c r="AX40" s="92"/>
      <c r="AY40" s="92"/>
      <c r="AZ40" s="92"/>
      <c r="BA40" s="92"/>
      <c r="BB40" s="92"/>
      <c r="BC40" s="92"/>
      <c r="BD40" s="92"/>
      <c r="BE40" s="92">
        <v>2</v>
      </c>
      <c r="BF40" s="92"/>
      <c r="BG40" s="92"/>
      <c r="BH40" s="92"/>
      <c r="BI40" s="92"/>
      <c r="BJ40" s="92"/>
      <c r="BK40" s="92"/>
      <c r="BL40" s="88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/>
      <c r="FH40" s="19"/>
      <c r="FI40" s="19"/>
      <c r="FJ40" s="19"/>
      <c r="FK40" s="19"/>
      <c r="FL40" s="19"/>
      <c r="FM40" s="19"/>
      <c r="FN40" s="19"/>
      <c r="FO40" s="19"/>
      <c r="FP40" s="19"/>
      <c r="FQ40" s="19"/>
      <c r="FR40" s="19"/>
      <c r="FS40" s="19"/>
      <c r="FT40" s="19"/>
      <c r="FU40" s="19"/>
      <c r="FV40" s="19"/>
      <c r="FW40" s="19"/>
      <c r="FX40" s="19"/>
      <c r="FY40" s="19"/>
      <c r="FZ40" s="19"/>
      <c r="GA40" s="19"/>
      <c r="GB40" s="19"/>
      <c r="GC40" s="19"/>
      <c r="GD40" s="19"/>
      <c r="GE40" s="19"/>
      <c r="GF40" s="19"/>
      <c r="GG40" s="19"/>
      <c r="GH40" s="19"/>
      <c r="GI40" s="19"/>
      <c r="GJ40" s="19"/>
      <c r="GK40" s="19"/>
      <c r="GL40" s="19"/>
      <c r="GM40" s="19"/>
      <c r="GN40" s="19"/>
      <c r="GO40" s="19"/>
      <c r="GP40" s="19"/>
      <c r="GQ40" s="19"/>
      <c r="GR40" s="19"/>
      <c r="GS40" s="19"/>
      <c r="GT40" s="19"/>
      <c r="GU40" s="19"/>
      <c r="GV40" s="19"/>
      <c r="GW40" s="19"/>
      <c r="GX40" s="19"/>
      <c r="GY40" s="19"/>
      <c r="GZ40" s="19"/>
      <c r="HA40" s="19"/>
      <c r="HB40" s="19"/>
      <c r="HC40" s="19"/>
      <c r="HD40" s="19"/>
      <c r="HE40" s="19"/>
      <c r="HF40" s="19"/>
      <c r="HG40" s="19"/>
      <c r="HH40" s="19"/>
      <c r="HI40" s="19"/>
      <c r="HJ40" s="19"/>
      <c r="HK40" s="19"/>
      <c r="HL40" s="19"/>
    </row>
    <row r="41" spans="1:220" s="20" customFormat="1" x14ac:dyDescent="0.35">
      <c r="A41" s="22">
        <v>21</v>
      </c>
      <c r="B41" s="23" t="s">
        <v>104</v>
      </c>
      <c r="C41" s="23" t="s">
        <v>184</v>
      </c>
      <c r="D41" s="39" t="s">
        <v>142</v>
      </c>
      <c r="E41" s="39" t="s">
        <v>108</v>
      </c>
      <c r="F41" s="58" t="s">
        <v>40</v>
      </c>
      <c r="G41" s="92">
        <v>282797.45</v>
      </c>
      <c r="H41" s="92">
        <v>282797.45</v>
      </c>
      <c r="I41" s="92">
        <v>32438.17</v>
      </c>
      <c r="J41" s="92">
        <v>209220.77</v>
      </c>
      <c r="K41" s="92">
        <v>11392.28</v>
      </c>
      <c r="L41" s="92">
        <v>24635.79</v>
      </c>
      <c r="M41" s="92">
        <v>7393.95</v>
      </c>
      <c r="N41" s="92">
        <v>268207.09999999998</v>
      </c>
      <c r="O41" s="103">
        <v>0.09</v>
      </c>
      <c r="P41" s="92"/>
      <c r="Q41" s="92"/>
      <c r="R41" s="92"/>
      <c r="S41" s="92"/>
      <c r="T41" s="92"/>
      <c r="U41" s="92">
        <v>0</v>
      </c>
      <c r="V41" s="92">
        <v>202297.45</v>
      </c>
      <c r="W41" s="92">
        <v>80500</v>
      </c>
      <c r="X41" s="101">
        <v>5.5037023848694529E-2</v>
      </c>
      <c r="Y41" s="92">
        <v>15564.31</v>
      </c>
      <c r="Z41" s="92">
        <v>0</v>
      </c>
      <c r="AA41" s="92">
        <v>4.16</v>
      </c>
      <c r="AB41" s="92">
        <v>1500</v>
      </c>
      <c r="AC41" s="92">
        <v>0</v>
      </c>
      <c r="AD41" s="92">
        <v>0</v>
      </c>
      <c r="AE41" s="92">
        <v>350</v>
      </c>
      <c r="AF41" s="92">
        <v>0</v>
      </c>
      <c r="AG41" s="92">
        <v>250</v>
      </c>
      <c r="AH41" s="92">
        <v>0</v>
      </c>
      <c r="AI41" s="92">
        <v>370.08</v>
      </c>
      <c r="AJ41" s="92">
        <v>125</v>
      </c>
      <c r="AK41" s="92">
        <v>0</v>
      </c>
      <c r="AL41" s="92">
        <v>0</v>
      </c>
      <c r="AM41" s="92">
        <v>0</v>
      </c>
      <c r="AN41" s="92">
        <v>2895.08</v>
      </c>
      <c r="AO41" s="101">
        <f t="shared" si="5"/>
        <v>0</v>
      </c>
      <c r="AP41" s="92">
        <v>0</v>
      </c>
      <c r="AQ41" s="92">
        <v>14139.87</v>
      </c>
      <c r="AR41" s="92">
        <v>0</v>
      </c>
      <c r="AS41" s="92">
        <v>0</v>
      </c>
      <c r="AT41" s="92">
        <v>6326.14</v>
      </c>
      <c r="AU41" s="92">
        <v>0</v>
      </c>
      <c r="AV41" s="92">
        <v>0</v>
      </c>
      <c r="AW41" s="92">
        <v>0</v>
      </c>
      <c r="AX41" s="92">
        <v>7</v>
      </c>
      <c r="AY41" s="92">
        <v>4</v>
      </c>
      <c r="AZ41" s="92">
        <v>0</v>
      </c>
      <c r="BA41" s="92">
        <v>0</v>
      </c>
      <c r="BB41" s="92">
        <v>0</v>
      </c>
      <c r="BC41" s="92">
        <v>-4</v>
      </c>
      <c r="BD41" s="92">
        <v>0</v>
      </c>
      <c r="BE41" s="92">
        <f>SUM(AX41:BD41)</f>
        <v>7</v>
      </c>
      <c r="BF41" s="92">
        <v>0</v>
      </c>
      <c r="BG41" s="92">
        <v>3</v>
      </c>
      <c r="BH41" s="92">
        <v>0</v>
      </c>
      <c r="BI41" s="92">
        <v>0</v>
      </c>
      <c r="BJ41" s="92">
        <v>1</v>
      </c>
      <c r="BK41" s="92">
        <v>0</v>
      </c>
      <c r="BL41" s="88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19"/>
      <c r="DZ41" s="19"/>
      <c r="EA41" s="19"/>
      <c r="EB41" s="19"/>
      <c r="EC41" s="19"/>
      <c r="ED41" s="19"/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  <c r="FG41" s="19"/>
      <c r="FH41" s="19"/>
      <c r="FI41" s="19"/>
      <c r="FJ41" s="19"/>
      <c r="FK41" s="19"/>
      <c r="FL41" s="19"/>
      <c r="FM41" s="19"/>
      <c r="FN41" s="19"/>
      <c r="FO41" s="19"/>
      <c r="FP41" s="19"/>
      <c r="FQ41" s="19"/>
      <c r="FR41" s="19"/>
      <c r="FS41" s="19"/>
      <c r="FT41" s="19"/>
      <c r="FU41" s="19"/>
      <c r="FV41" s="19"/>
      <c r="FW41" s="19"/>
      <c r="FX41" s="19"/>
      <c r="FY41" s="19"/>
      <c r="FZ41" s="19"/>
      <c r="GA41" s="19"/>
      <c r="GB41" s="19"/>
      <c r="GC41" s="19"/>
      <c r="GD41" s="19"/>
      <c r="GE41" s="19"/>
      <c r="GF41" s="19"/>
      <c r="GG41" s="19"/>
      <c r="GH41" s="19"/>
      <c r="GI41" s="19"/>
      <c r="GJ41" s="19"/>
      <c r="GK41" s="19"/>
      <c r="GL41" s="19"/>
      <c r="GM41" s="19"/>
      <c r="GN41" s="19"/>
      <c r="GO41" s="19"/>
      <c r="GP41" s="19"/>
      <c r="GQ41" s="19"/>
      <c r="GR41" s="19"/>
      <c r="GS41" s="19"/>
      <c r="GT41" s="19"/>
      <c r="GU41" s="19"/>
      <c r="GV41" s="19"/>
      <c r="GW41" s="19"/>
      <c r="GX41" s="19"/>
      <c r="GY41" s="19"/>
      <c r="GZ41" s="19"/>
      <c r="HA41" s="19"/>
      <c r="HB41" s="19"/>
      <c r="HC41" s="19"/>
      <c r="HD41" s="19"/>
      <c r="HE41" s="19"/>
      <c r="HF41" s="19"/>
      <c r="HG41" s="19"/>
      <c r="HH41" s="19"/>
      <c r="HI41" s="19"/>
      <c r="HJ41" s="19"/>
      <c r="HK41" s="19"/>
      <c r="HL41" s="19"/>
    </row>
    <row r="42" spans="1:220" x14ac:dyDescent="0.35">
      <c r="O42" s="9"/>
      <c r="P42" s="9"/>
      <c r="Q42" s="9"/>
      <c r="R42" s="10"/>
      <c r="S42" s="10"/>
      <c r="T42" s="10"/>
      <c r="U42" s="10"/>
      <c r="V42" s="10"/>
      <c r="W42" s="10"/>
      <c r="X42" s="10"/>
    </row>
    <row r="43" spans="1:220" x14ac:dyDescent="0.35">
      <c r="O43" s="9"/>
      <c r="P43" s="9"/>
      <c r="Q43" s="9"/>
      <c r="R43" s="10"/>
      <c r="S43" s="10"/>
      <c r="T43" s="10"/>
      <c r="U43" s="10"/>
      <c r="V43" s="10"/>
      <c r="W43" s="10"/>
      <c r="X43" s="10"/>
    </row>
    <row r="44" spans="1:220" x14ac:dyDescent="0.35">
      <c r="O44" s="9"/>
      <c r="P44" s="9"/>
      <c r="Q44" s="9"/>
      <c r="R44" s="10"/>
      <c r="S44" s="10"/>
      <c r="T44" s="10"/>
      <c r="U44" s="10"/>
      <c r="V44" s="10"/>
      <c r="W44" s="10"/>
      <c r="X44" s="10"/>
    </row>
    <row r="45" spans="1:220" x14ac:dyDescent="0.35">
      <c r="O45" s="9"/>
      <c r="P45" s="9"/>
      <c r="Q45" s="9"/>
      <c r="R45" s="10"/>
      <c r="S45" s="10"/>
      <c r="T45" s="10"/>
      <c r="U45" s="10"/>
      <c r="V45" s="10"/>
      <c r="W45" s="10"/>
      <c r="X45" s="10"/>
    </row>
    <row r="46" spans="1:220" x14ac:dyDescent="0.35">
      <c r="O46" s="9"/>
      <c r="P46" s="9"/>
      <c r="Q46" s="9"/>
      <c r="R46" s="10"/>
      <c r="S46" s="10"/>
      <c r="T46" s="10"/>
      <c r="U46" s="10"/>
      <c r="V46" s="10"/>
      <c r="W46" s="10"/>
      <c r="X46" s="10"/>
    </row>
    <row r="47" spans="1:220" x14ac:dyDescent="0.35">
      <c r="O47" s="9"/>
      <c r="P47" s="9"/>
      <c r="Q47" s="9"/>
      <c r="R47" s="10"/>
      <c r="S47" s="10"/>
      <c r="T47" s="10"/>
      <c r="U47" s="10"/>
      <c r="V47" s="10"/>
      <c r="W47" s="10"/>
      <c r="X47" s="10"/>
    </row>
    <row r="48" spans="1:220" x14ac:dyDescent="0.35">
      <c r="O48" s="9"/>
      <c r="P48" s="9"/>
      <c r="Q48" s="9"/>
      <c r="R48" s="10"/>
      <c r="S48" s="10"/>
      <c r="T48" s="10"/>
      <c r="U48" s="10"/>
      <c r="V48" s="10"/>
      <c r="W48" s="10"/>
      <c r="X48" s="10"/>
    </row>
    <row r="49" spans="15:24" x14ac:dyDescent="0.35">
      <c r="O49" s="9"/>
      <c r="P49" s="9"/>
      <c r="Q49" s="9"/>
      <c r="R49" s="10"/>
      <c r="S49" s="10"/>
      <c r="T49" s="10"/>
      <c r="U49" s="10"/>
      <c r="V49" s="10"/>
      <c r="W49" s="10"/>
      <c r="X49" s="10"/>
    </row>
    <row r="50" spans="15:24" x14ac:dyDescent="0.35">
      <c r="O50" s="9"/>
      <c r="P50" s="9"/>
      <c r="Q50" s="9"/>
      <c r="R50" s="10"/>
      <c r="S50" s="10"/>
      <c r="T50" s="10"/>
      <c r="U50" s="10"/>
      <c r="V50" s="10"/>
      <c r="W50" s="10"/>
      <c r="X50" s="10"/>
    </row>
    <row r="51" spans="15:24" x14ac:dyDescent="0.35">
      <c r="O51" s="9"/>
      <c r="P51" s="9"/>
      <c r="Q51" s="9"/>
      <c r="R51" s="10"/>
      <c r="S51" s="10"/>
      <c r="T51" s="10"/>
      <c r="U51" s="10"/>
      <c r="V51" s="10"/>
      <c r="W51" s="10"/>
      <c r="X51" s="10"/>
    </row>
    <row r="52" spans="15:24" x14ac:dyDescent="0.35">
      <c r="O52" s="9"/>
      <c r="P52" s="9"/>
      <c r="Q52" s="9"/>
      <c r="R52" s="10"/>
      <c r="S52" s="10"/>
      <c r="T52" s="10"/>
      <c r="U52" s="10"/>
      <c r="V52" s="10"/>
      <c r="W52" s="10"/>
      <c r="X52" s="10"/>
    </row>
    <row r="53" spans="15:24" x14ac:dyDescent="0.35">
      <c r="O53" s="9"/>
      <c r="P53" s="9"/>
      <c r="Q53" s="9"/>
      <c r="R53" s="10"/>
      <c r="S53" s="10"/>
      <c r="T53" s="10"/>
      <c r="U53" s="10"/>
      <c r="V53" s="10"/>
      <c r="W53" s="10"/>
      <c r="X53" s="10"/>
    </row>
    <row r="54" spans="15:24" x14ac:dyDescent="0.35">
      <c r="O54" s="9"/>
      <c r="P54" s="9"/>
      <c r="Q54" s="9"/>
      <c r="R54" s="10"/>
      <c r="S54" s="10"/>
      <c r="T54" s="10"/>
      <c r="U54" s="10"/>
      <c r="V54" s="10"/>
      <c r="W54" s="10"/>
      <c r="X54" s="10"/>
    </row>
    <row r="55" spans="15:24" x14ac:dyDescent="0.35">
      <c r="O55" s="9"/>
      <c r="P55" s="9"/>
      <c r="Q55" s="9"/>
      <c r="R55" s="10"/>
      <c r="S55" s="10"/>
      <c r="T55" s="10"/>
      <c r="U55" s="10"/>
      <c r="V55" s="10"/>
      <c r="W55" s="10"/>
      <c r="X55" s="10"/>
    </row>
    <row r="56" spans="15:24" x14ac:dyDescent="0.35">
      <c r="O56" s="9"/>
      <c r="P56" s="9"/>
      <c r="Q56" s="9"/>
      <c r="R56" s="10"/>
      <c r="S56" s="10"/>
      <c r="T56" s="10"/>
      <c r="U56" s="10"/>
      <c r="V56" s="10"/>
      <c r="W56" s="10"/>
      <c r="X56" s="10"/>
    </row>
    <row r="57" spans="15:24" x14ac:dyDescent="0.35">
      <c r="O57" s="9"/>
      <c r="P57" s="9"/>
      <c r="Q57" s="9"/>
      <c r="R57" s="10"/>
      <c r="S57" s="10"/>
      <c r="T57" s="10"/>
      <c r="U57" s="10"/>
      <c r="V57" s="10"/>
      <c r="W57" s="10"/>
      <c r="X57" s="10"/>
    </row>
    <row r="58" spans="15:24" x14ac:dyDescent="0.35">
      <c r="O58" s="9"/>
      <c r="P58" s="9"/>
      <c r="Q58" s="9"/>
      <c r="R58" s="10"/>
      <c r="S58" s="10"/>
      <c r="T58" s="10"/>
      <c r="U58" s="10"/>
      <c r="V58" s="10"/>
      <c r="W58" s="10"/>
      <c r="X58" s="10"/>
    </row>
    <row r="59" spans="15:24" x14ac:dyDescent="0.35">
      <c r="O59" s="9"/>
      <c r="P59" s="9"/>
      <c r="Q59" s="9"/>
    </row>
    <row r="60" spans="15:24" x14ac:dyDescent="0.35">
      <c r="O60" s="9"/>
      <c r="P60" s="9"/>
      <c r="Q60" s="9"/>
    </row>
    <row r="61" spans="15:24" x14ac:dyDescent="0.35">
      <c r="O61" s="9"/>
      <c r="P61" s="9"/>
      <c r="Q61" s="9"/>
    </row>
    <row r="62" spans="15:24" x14ac:dyDescent="0.35">
      <c r="O62" s="9"/>
      <c r="P62" s="9"/>
      <c r="Q62" s="9"/>
    </row>
    <row r="63" spans="15:24" x14ac:dyDescent="0.35">
      <c r="O63" s="9"/>
      <c r="P63" s="9"/>
      <c r="Q63" s="9"/>
    </row>
    <row r="64" spans="15:24" x14ac:dyDescent="0.35">
      <c r="O64" s="9"/>
      <c r="P64" s="9"/>
      <c r="Q64" s="9"/>
    </row>
    <row r="65" spans="15:17" x14ac:dyDescent="0.35">
      <c r="O65" s="9"/>
      <c r="P65" s="9"/>
      <c r="Q65" s="9"/>
    </row>
    <row r="66" spans="15:17" x14ac:dyDescent="0.35">
      <c r="O66" s="9"/>
      <c r="P66" s="9"/>
      <c r="Q66" s="9"/>
    </row>
  </sheetData>
  <sortState xmlns:xlrd2="http://schemas.microsoft.com/office/spreadsheetml/2017/richdata2" ref="A13:BK41">
    <sortCondition ref="A13:A41"/>
    <sortCondition ref="B13:B41"/>
  </sortState>
  <mergeCells count="36">
    <mergeCell ref="Z2:AW2"/>
    <mergeCell ref="AX2:BK2"/>
    <mergeCell ref="Y6:Y8"/>
    <mergeCell ref="Z6:Z8"/>
    <mergeCell ref="AA6:AA8"/>
    <mergeCell ref="AB7:AB8"/>
    <mergeCell ref="AC7:AC8"/>
    <mergeCell ref="AD7:AD8"/>
    <mergeCell ref="G2:O2"/>
    <mergeCell ref="P2:Y2"/>
    <mergeCell ref="P3:T3"/>
    <mergeCell ref="U3:Y3"/>
    <mergeCell ref="N6:N8"/>
    <mergeCell ref="R6:R8"/>
    <mergeCell ref="Q6:Q8"/>
    <mergeCell ref="P6:P8"/>
    <mergeCell ref="U6:U8"/>
    <mergeCell ref="K6:K8"/>
    <mergeCell ref="L6:L8"/>
    <mergeCell ref="M6:M8"/>
    <mergeCell ref="O6:O8"/>
    <mergeCell ref="S6:S8"/>
    <mergeCell ref="T6:T8"/>
    <mergeCell ref="X6:X8"/>
    <mergeCell ref="V6:V8"/>
    <mergeCell ref="W6:W8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J8"/>
  </mergeCells>
  <phoneticPr fontId="5" type="noConversion"/>
  <pageMargins left="0.75" right="0.75" top="1" bottom="1" header="0.5" footer="0.5"/>
  <pageSetup orientation="portrait" r:id="rId1"/>
  <headerFooter alignWithMargins="0">
    <oddFooter>&amp;L&amp;8&amp;D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A</vt:lpstr>
      <vt:lpstr>_EXP13</vt:lpstr>
      <vt:lpstr>_EXP2</vt:lpstr>
      <vt:lpstr>_MT13</vt:lpstr>
      <vt:lpstr>_MTH2</vt:lpstr>
      <vt:lpstr>DISB</vt:lpstr>
      <vt:lpstr>DISB2</vt:lpstr>
      <vt:lpstr>EXP</vt:lpstr>
      <vt:lpstr>MTH</vt:lpstr>
      <vt:lpstr>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Chapter 12 Standing Trustee FY25 Annual Reports</dc:title>
  <dc:creator>United States Trustees Program</dc:creator>
  <cp:lastModifiedBy>Chery, Rose (USTP) (CTR)</cp:lastModifiedBy>
  <dcterms:created xsi:type="dcterms:W3CDTF">2007-10-30T12:54:55Z</dcterms:created>
  <dcterms:modified xsi:type="dcterms:W3CDTF">2026-03-06T18:09:37Z</dcterms:modified>
</cp:coreProperties>
</file>